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1355" windowHeight="5850" firstSheet="1" activeTab="1"/>
  </bookViews>
  <sheets>
    <sheet name="mau 01" sheetId="1" state="hidden" r:id="rId1"/>
    <sheet name="mau 1(UB)" sheetId="2" r:id="rId2"/>
    <sheet name="Sheet1" sheetId="3" state="hidden" r:id="rId3"/>
    <sheet name="mau 02 (R)" sheetId="4" state="hidden" r:id="rId4"/>
    <sheet name="mau 03" sheetId="5" state="hidden" r:id="rId5"/>
    <sheet name="mau 04(R)" sheetId="6" state="hidden" r:id="rId6"/>
  </sheets>
  <definedNames>
    <definedName name="_xlnm.Print_Titles" localSheetId="3">'mau 02 (R)'!$7:$8</definedName>
    <definedName name="_xlnm.Print_Titles" localSheetId="1">'mau 1(UB)'!$8:$9</definedName>
    <definedName name="_xlnm.Print_Titles" localSheetId="2">'Sheet1'!$8:$9</definedName>
  </definedNames>
  <calcPr fullCalcOnLoad="1"/>
</workbook>
</file>

<file path=xl/comments4.xml><?xml version="1.0" encoding="utf-8"?>
<comments xmlns="http://schemas.openxmlformats.org/spreadsheetml/2006/main">
  <authors>
    <author>Lê Cao Tường Long</author>
  </authors>
  <commentList>
    <comment ref="D7" authorId="0">
      <text>
        <r>
          <rPr>
            <b/>
            <sz val="9"/>
            <rFont val="Tahoma"/>
            <family val="2"/>
          </rPr>
          <t>Lê Cao Tường Long:</t>
        </r>
        <r>
          <rPr>
            <sz val="9"/>
            <rFont val="Tahoma"/>
            <family val="2"/>
          </rPr>
          <t xml:space="preserve">
</t>
        </r>
      </text>
    </comment>
  </commentList>
</comments>
</file>

<file path=xl/sharedStrings.xml><?xml version="1.0" encoding="utf-8"?>
<sst xmlns="http://schemas.openxmlformats.org/spreadsheetml/2006/main" count="1130" uniqueCount="711">
  <si>
    <t>VI</t>
  </si>
  <si>
    <t>VII</t>
  </si>
  <si>
    <t xml:space="preserve">Cải tạo nâng cấp đường Suối Chồn - Bàu Cối, thị xã Long Khánh </t>
  </si>
  <si>
    <t>VIII</t>
  </si>
  <si>
    <t>Xây mới Nhà văn hóa ấp Đồi Rìu, xã Hàng Gòn</t>
  </si>
  <si>
    <t>Xây mới Nhà văn hóa ấp Tân Phong, xã Hàng Gòn</t>
  </si>
  <si>
    <t>Xây mới Nhà văn hóa ấp Bàu Sầm, xã Bàu Trâm</t>
  </si>
  <si>
    <t>Nâng cấp, sửa chữa Nhà văn hóa ấp Bàu Trâm, xã Bàu Trâm</t>
  </si>
  <si>
    <t>Nâng cấp, sửa chữa trung tâm văn hóa học tập cộng đồng xã Bàu Trâm</t>
  </si>
  <si>
    <t>Đặt bảng ghi dấu Di tích địa điểm Căn cứ thị ủy Long Khánh tại xã Bàu Trâm</t>
  </si>
  <si>
    <t>IX</t>
  </si>
  <si>
    <t>X</t>
  </si>
  <si>
    <t>Vốn ủy thác qua Ngân hàng Chính sách Xã hội cho người nghèo và các đối tượng chính sách khác vay</t>
  </si>
  <si>
    <t>XI</t>
  </si>
  <si>
    <t>QUỸ HỖ TRỢ NÔNG DÂN THÀNH PHỐ LONG KHÁNH</t>
  </si>
  <si>
    <t>C.1.2</t>
  </si>
  <si>
    <t>Trường Mầm non An Lộc phân hiệu Núi Tung</t>
  </si>
  <si>
    <t>C.1.3</t>
  </si>
  <si>
    <t>CẤP NƯỚC, THOÁT NƯỚC</t>
  </si>
  <si>
    <t>Nâng cấp sửa chữa đập Sân Bay, xã Bàu Trâm</t>
  </si>
  <si>
    <t>Nâng cấp sửa chữa đập Lác Chiếu, xã Bảo Quang</t>
  </si>
  <si>
    <t>BỐ TRÍ VỐN HỖ TRỢ CÔNG TRÌNH XHH, XÂY DƯNG SỮA CHỮA CỦA CÁC XÃ, PHƯỜNG VÀ ĐƠN VỊ</t>
  </si>
  <si>
    <t>C.2</t>
  </si>
  <si>
    <t>BỔ SUNG TỪ NGUỒN KẾT DƯ XDCB NĂM 2021</t>
  </si>
  <si>
    <t>KHAI THÁC QUỸ ĐẤT</t>
  </si>
  <si>
    <t>II.1.1</t>
  </si>
  <si>
    <t>Cải tạo, nâng cấp đường Hùng Vương (NS tỉnh 50%, NS thành phố 50%)</t>
  </si>
  <si>
    <t>II.2.1</t>
  </si>
  <si>
    <t>C.3</t>
  </si>
  <si>
    <t>BỔ SUNG TỪ NGUỒN NGÂN SÁCH TỈNH CHO CÁC XÃ ĐẦU TƯ CÔNG TRÌNH XÃ HỘI HÓA</t>
  </si>
  <si>
    <t>VỐN DỰ PHÒNG CHƯA PHÂN BỔ</t>
  </si>
  <si>
    <t>XII</t>
  </si>
  <si>
    <t>XIII</t>
  </si>
  <si>
    <t>Đường hẻm 24 tổ 2C, ấp 1, xã Bình Lộc</t>
  </si>
  <si>
    <t>Đường hẻm 112/1 tổ 2A, ấp 1, xã Bình Lộc</t>
  </si>
  <si>
    <t>Đường tổ 2a nối dài, ấp 1, xã Bình Lộc</t>
  </si>
  <si>
    <t>Đường tổ 9, ấp 02, xã Bình Lộc</t>
  </si>
  <si>
    <t>Đường số 1, hẻm tổ 11, ấp Bàu Cối, xã Bảo Quang</t>
  </si>
  <si>
    <t>Đường số 1, tổ 5, ấp 18 Gia Đình, xã Bảo Quang</t>
  </si>
  <si>
    <t>Đường tổ 1B, ấp Ruộng Tre, xã Bảo Quang</t>
  </si>
  <si>
    <t>Hẻm số 02, tổ 16, ấp Bàu Trâm, xã Bàu Trâm</t>
  </si>
  <si>
    <t>Hẻm tổ 11, ấp Bàu Sầm, xã Bàu Trâm</t>
  </si>
  <si>
    <t>Hẻm tổ 13, ấp Bàu Sầm, xã Bàu Trâm</t>
  </si>
  <si>
    <t>Hẻm số 1 tổ 12 ấp Bàu Trâm xã Bàu Trâm</t>
  </si>
  <si>
    <t>Đường tổ 24, ấp Hàng Gòn, xã Hàng Gòn</t>
  </si>
  <si>
    <t>Đường tổ 02, ấp Đồi Rìu, xã Hàng Gòn</t>
  </si>
  <si>
    <t>CÔNG KHAI VỀ ĐIỀU CHỈNH, BỔ SUNG KẾ HOẠCH VỐN 
ĐẦU TƯ CÔNG NĂM 2022 (ĐỢT 1)</t>
  </si>
  <si>
    <t>Kế hoạch vốn đầu tư công năm 2022</t>
  </si>
  <si>
    <t>Điều chỉnh, bổ sung kế hoạch đầu tư công năm 2022 (đợt 1)</t>
  </si>
  <si>
    <t>(Kèm theo Quyết định số  1924/QĐ-UBND ngày  05  tháng  09 năm 2022 của UBND thành phố)</t>
  </si>
  <si>
    <t>Biểu mẫu : 01/CKTC-ĐTXD</t>
  </si>
  <si>
    <t>Phân bổ vốn đầu tư</t>
  </si>
  <si>
    <t xml:space="preserve">Tổng số </t>
  </si>
  <si>
    <t>Trong đó :   Vốn Trong nước</t>
  </si>
  <si>
    <t xml:space="preserve">                     Vốn ngoài nước</t>
  </si>
  <si>
    <t xml:space="preserve">Vốn thiết kế quy hoạch </t>
  </si>
  <si>
    <t>I</t>
  </si>
  <si>
    <t>Dự án …</t>
  </si>
  <si>
    <t>II</t>
  </si>
  <si>
    <t>Vốn chuẩn bị đầu tư</t>
  </si>
  <si>
    <t xml:space="preserve">III </t>
  </si>
  <si>
    <t>Vốn thực hiện dự án</t>
  </si>
  <si>
    <t>A</t>
  </si>
  <si>
    <t>Dự án nhóm A</t>
  </si>
  <si>
    <t>B</t>
  </si>
  <si>
    <t>Dự án nhóm B</t>
  </si>
  <si>
    <t>C</t>
  </si>
  <si>
    <t xml:space="preserve">Ghi chú </t>
  </si>
  <si>
    <t>Đơn vị: Triệu đồng</t>
  </si>
  <si>
    <t xml:space="preserve">của chủ đầu tư </t>
  </si>
  <si>
    <t>được duyệt</t>
  </si>
  <si>
    <t xml:space="preserve">Chênh lệch </t>
  </si>
  <si>
    <t>Biểu mẫu : 02/CKTC-ĐTXD</t>
  </si>
  <si>
    <t>Biểu mẫu : 03/CKTC-ĐTXD</t>
  </si>
  <si>
    <t>Biểu mẫu : 04/CKTC-ĐTXD</t>
  </si>
  <si>
    <t>Giá dự thầu</t>
  </si>
  <si>
    <t>thầu</t>
  </si>
  <si>
    <t>hợp đồng</t>
  </si>
  <si>
    <t>Vốn đã thanh toán</t>
  </si>
  <si>
    <t>duyệt</t>
  </si>
  <si>
    <t>Lũy kế từ khởi công</t>
  </si>
  <si>
    <t>Lũy kế từ đầu năm</t>
  </si>
  <si>
    <t>CÔNG KHAI VỀ KẾ HOẠCH VỐN ĐẦU TƯ NHÀ NƯỚC GIAO VÀ PHÂN BỔ VỐN ĐẦU TƯ NĂM 2016</t>
  </si>
  <si>
    <t>UBND TỈNH LÂM ĐỒNG</t>
  </si>
  <si>
    <t>Đơn vị: triệu đồng</t>
  </si>
  <si>
    <t>Kế hoạch nhà nước giao</t>
  </si>
  <si>
    <t>Tổng mức vốn ĐT được duyệt</t>
  </si>
  <si>
    <t>Tổng dự toán được duyệt</t>
  </si>
  <si>
    <t>Giá ký hợp đồng</t>
  </si>
  <si>
    <t xml:space="preserve">Giá trúng thầu </t>
  </si>
  <si>
    <t>Giá gói thầu được duyệt</t>
  </si>
  <si>
    <t>STT</t>
  </si>
  <si>
    <t>Tên dự án</t>
  </si>
  <si>
    <t xml:space="preserve">Giá trị quyết toán được duyệt </t>
  </si>
  <si>
    <t>TMĐT được duyệt</t>
  </si>
  <si>
    <t>Giá trị đề nghị QT của chủ đầu tư</t>
  </si>
  <si>
    <t>Căn cứ hậu cần Sa Võ</t>
  </si>
  <si>
    <t>Hồ chứa nước Phát Chi - Trạm Hành</t>
  </si>
  <si>
    <t>Các dự án trả nợ hoàn thành trước 31/12/2015</t>
  </si>
  <si>
    <t>XD đường Phan Chu Trinh-Bảo Lộc</t>
  </si>
  <si>
    <t>Trường Tiểu học Hoài Đức 1</t>
  </si>
  <si>
    <t>XD Trường THCS Phan Chu Trinh Bảo Lộc</t>
  </si>
  <si>
    <t>Nguồn vốn Ngân sách tâp trung</t>
  </si>
  <si>
    <t>a</t>
  </si>
  <si>
    <t>Đường Lộc Nga - Tân Lạc</t>
  </si>
  <si>
    <t>Bệnh viện y học cố truyền Bảo Lộc</t>
  </si>
  <si>
    <t>Câu và đường dẫn qua suối Đạ Lê, xã Tam Bố, huyện Di Linh</t>
  </si>
  <si>
    <t>Cầu số 1 trên tuyến đường Hòa Ninh, huyện Di Linh</t>
  </si>
  <si>
    <t>Hệ thống nước thải Chợ đầu mối ra Quôc Lộ 20 huyện Đức Trọng</t>
  </si>
  <si>
    <t>Xây dựmg trụ sở làm việc huyện ủy Đạ Tẻh</t>
  </si>
  <si>
    <t>b</t>
  </si>
  <si>
    <t>Các dự án hoàn thành trong năm 2016</t>
  </si>
  <si>
    <t>Đường từ thôn 7 thị trấn Dạ Tẻh đi trung tâm xã An Nhơn</t>
  </si>
  <si>
    <t>Xây dựng đường Đồng Tâm thị trấn Lạc Dương</t>
  </si>
  <si>
    <t>Trường THCS Lạc Lâm, Dơn Dương</t>
  </si>
  <si>
    <t>Trường Tiểu học thực nghiệm Lê Quý Đôn</t>
  </si>
  <si>
    <t>c</t>
  </si>
  <si>
    <t>Các dự án chuyến tiếp hoàn thành sau năm 2016</t>
  </si>
  <si>
    <t>Hô chứa nước Sao Mai</t>
  </si>
  <si>
    <t>Đường Langbiang Thị trấn Lạc Dirons</t>
  </si>
  <si>
    <t>d</t>
  </si>
  <si>
    <t>Đối ứng các dự án chuyển tiếp</t>
  </si>
  <si>
    <t>d.1</t>
  </si>
  <si>
    <t>Đối ứng theo quyết định 60</t>
  </si>
  <si>
    <t>Đuờng cứu hộ cửu nạn và sản xuất Nao Đơ - Nao Quang</t>
  </si>
  <si>
    <t>Trường THCS Nguyễn Vãn Trỗi thị trấn Đam M’ri, Đạ Huoai</t>
  </si>
  <si>
    <t>Trường Mầm non xã Phưức Cát 2, huyện Cát Tiên</t>
  </si>
  <si>
    <t>Xây dựng đường Phước Trung, xã Phước Cát 2, huyện Cát Tiên</t>
  </si>
  <si>
    <t>Đưòng Tân Hà - Đan Phượng</t>
  </si>
  <si>
    <t>Nâng cấp đường từ QL 27 vào xã Đạ K’ Nàng</t>
  </si>
  <si>
    <t>Xây dụng đường từ cầu Hồ Xuân Hương đến ngã ba Darahoa (đường 723 nối dài vào Tp Đà Lạt)</t>
  </si>
  <si>
    <t>Hồ chứa nước Hương Tnah - Hương Sơn</t>
  </si>
  <si>
    <t>Xây dựng đường tư QL 20 vào Trung tâm xã Lộc Thành, huyện Bảo Lâm</t>
  </si>
  <si>
    <t>Dụ án Giao khoán, chăm sóc, bảo vệ rừng</t>
  </si>
  <si>
    <t>Chương trinh nông nghiệp công nghệ cao và hỗ trợ theo Nghị định số 210/2013/NĐ-CP ngày 19/12/2013 của Chính phủ</t>
  </si>
  <si>
    <t>Đường vào Khu du lịch hô Tuyền Lâm</t>
  </si>
  <si>
    <t>Đường thôn 6, 7, 8 Tân Lâm đi thôn 15 xã Đinh Trang Hòa</t>
  </si>
  <si>
    <t>Đường giao thông Lộc Thắng-Lộc Phú- Lộc Lâm</t>
  </si>
  <si>
    <t>Đường nội thị trung tâm Thị trấn Thạnh Mỹ</t>
  </si>
  <si>
    <t>Nâng cấp đường Đạ Sar - xã Lát đoạn 9.286km</t>
  </si>
  <si>
    <t>d.2</t>
  </si>
  <si>
    <t>Đối ứng khác</t>
  </si>
  <si>
    <t>Dường Tân Hà - Phúc Thọ</t>
  </si>
  <si>
    <t>Sửa chữa cải tạo đường Nguyễn Hoàng</t>
  </si>
  <si>
    <t>Đầu tư xây dựng hệ thống xử lý nước thải y tế cho bệnh viện y học cổ truyền Phạm Ngọc Thạch</t>
  </si>
  <si>
    <t>Đầu tư xây dựng hệ thống xứ lý nước thái y tế cho Bệnh viện y học cổ truyền Bảo Lộc</t>
  </si>
  <si>
    <t>Xây dụng hệ thông xứ lý nước thải và lò đốt rác thải y tế trên địa bàn tỉnh lâm Đồng (giai (loạn 1), trong đó:</t>
  </si>
  <si>
    <t>Dự án xây dựng đường liên thôn 3,4,6,8,9 xã Tân Lạc, huyện Bảo Lâm (vào dự án Trại bò Kobe)</t>
  </si>
  <si>
    <t>Dự án xây dụng công trình kiên cố hóa dầm và mặt cầu các cầu số 1,2,3,5 và 6 trên tuyến đường B’sar - Đự P’Lon, huyện Đạ Huoai</t>
  </si>
  <si>
    <t xml:space="preserve">          SỞ TÀI CHÍNH</t>
  </si>
  <si>
    <t>d.3</t>
  </si>
  <si>
    <t>Đối ứng ODA</t>
  </si>
  <si>
    <t>Các dự án chuyển tiếp</t>
  </si>
  <si>
    <t>Dư án phát triển Lâm nghiệp</t>
  </si>
  <si>
    <t>d.4</t>
  </si>
  <si>
    <t>Đối ứng TPCP</t>
  </si>
  <si>
    <t>Đường liên xã Đạ R'Sal - Đạ M' Rông</t>
  </si>
  <si>
    <t>Đường Păng Tiên - Đạ Nghịt</t>
  </si>
  <si>
    <t>e</t>
  </si>
  <si>
    <t>Hỗ trợ doanh nghiệp</t>
  </si>
  <si>
    <t>đ</t>
  </si>
  <si>
    <t>Khởi Công Mới</t>
  </si>
  <si>
    <t>Dự án xây dựng Trường mầm non xã Lộc Tân, huyện Bảo Lâm</t>
  </si>
  <si>
    <t>Dụ án xây dựng Truờng TH Kim Đồng, huyện Di Linh</t>
  </si>
  <si>
    <t>Dự án xây dựng Trường THCS 1 an Làm I, huyện Di Linh</t>
  </si>
  <si>
    <t>Dự án xây dựng Trường TH Đinh Trang Hòa 3, huyện Di Linh</t>
  </si>
  <si>
    <t>Hệ thống đảm bảo an loàn an ninh thông tin số cho hệ thống mạng của cơ quan nhà nuớc tỉnh Lâm Đồng</t>
  </si>
  <si>
    <t>Trường TNCS Lộc Nga</t>
  </si>
  <si>
    <t>Trường Mẫu giáo Lộc Nam</t>
  </si>
  <si>
    <t>Trường Tiêu học Kim Đồng</t>
  </si>
  <si>
    <t>Trrờng THCS Phước Cát 2, Cát Tiên</t>
  </si>
  <si>
    <t>Dụ án xây dụng Trường Mầm non Sơn Ca, huyện Bảo Lâm</t>
  </si>
  <si>
    <t>Dự án xây đựng Trường mẫu giáo Đạ Quyn, xã Đạ Quyn, huyện Đức trọng</t>
  </si>
  <si>
    <t>Dự án xây dựng trường Tiểu học Hiệp Thuận, xã Ninh Gia, huyện Đức Trọng</t>
  </si>
  <si>
    <t>Trường Tiểu lọc K'Long</t>
  </si>
  <si>
    <t>Đường DH2 (từ Ihôn Tân Phú, Tân Hội đen xã N'Thol Hạ đi xã Bình Thạnh)</t>
  </si>
  <si>
    <t>Nâng cấp, cảitạo trường THCS Phù Mỹ, huyện Cát Tiên</t>
  </si>
  <si>
    <t>Dự án xây dựng 04 phòng học Trường mầm non Madaguoi, huyện Đạ Huoai</t>
  </si>
  <si>
    <t>Dự án xây dựng 06 phòng học Trường Tiểu học Madaguoi, huyện Đạ Huoai</t>
  </si>
  <si>
    <t>Dự án xây dựng 06 phòng học Trường Tiểu hoc - THCS Đạ Tồn. huvện Đạ Huoai</t>
  </si>
  <si>
    <t>Dự án xây dựng Trường THCS Đan Phượng, huyện Lâm Hà</t>
  </si>
  <si>
    <t>Dự án xây dựng Trường Tiêu học Từ Liêm, huyện Lâm Hà</t>
  </si>
  <si>
    <t>Dự án xây dựng Trường THCS Long Lanh, huyên Lạc Dương</t>
  </si>
  <si>
    <t>Trường mầm non Đạ Nghịt</t>
  </si>
  <si>
    <t>Dự án xây dựng Trường TH Dạ Sar, huyện Lạc Dương</t>
  </si>
  <si>
    <t>Dư án xây dựng Trường tiểu học Lạc Lâm, huyện Đơn Dương</t>
  </si>
  <si>
    <t>Dự án xây dựng Trường Mâm non Rô Men, huyện Đam Rông</t>
  </si>
  <si>
    <t>Dự an xây dựngTrường Mâm non Dạ Rsal, huyện Đam Rông</t>
  </si>
  <si>
    <t>Dự án xây dựng Trường THCS Mỹ Đức, huyện Đạ Tẻh</t>
  </si>
  <si>
    <t>Dự án xây dựng trường Mần non 8, Tp Đà Lạt</t>
  </si>
  <si>
    <t>Đối ứng xây dựng Sở Chỉ huy - Bộ Chỉ huy quân sự tỉnh Lâm Đồng</t>
  </si>
  <si>
    <t>Dự án đầu tư thiết bị sản xuất chương trình truyền hình Đài Phát thanh Truyền hình Lâm Đồng giai đoạn 2015-2020</t>
  </si>
  <si>
    <t>Đường GT thôn 4 xã Madaguoi vào bãi rác</t>
  </si>
  <si>
    <t>Đường trục chính Khu quy hoạch khu trung tâm xã Lát mối, huyện Lạc Dương</t>
  </si>
  <si>
    <t>Trường mầm non Hoạ Mi, xã Đoàn Kết</t>
  </si>
  <si>
    <t>f</t>
  </si>
  <si>
    <t>chuẩn bị đầu tư</t>
  </si>
  <si>
    <t>g</t>
  </si>
  <si>
    <t>phân cáp cho các huyện</t>
  </si>
  <si>
    <t>Phân cấp cho thành phố Đả Lạt</t>
  </si>
  <si>
    <t>Phân cấp cho huvện Lạc Dương</t>
  </si>
  <si>
    <t>Phân cáp cho huyện Lâm Hà</t>
  </si>
  <si>
    <t>Phân cấp cho huyện Đam Rông</t>
  </si>
  <si>
    <t>Phân cấp cho huyện Đơn Dương</t>
  </si>
  <si>
    <t>Phân cấp cho huyện Đức Trọng</t>
  </si>
  <si>
    <t>Phân cấp cho huyện Bảo Lâm</t>
  </si>
  <si>
    <t>Phân cấp cho huyện Đa Huoai</t>
  </si>
  <si>
    <t>Phân cấp cho huyện Cát Tiên</t>
  </si>
  <si>
    <t>Phân cấp cho huyện Đạ Tẻh</t>
  </si>
  <si>
    <t>Phân cấp cho huyện Di Linh</t>
  </si>
  <si>
    <t>Phân cấp cho thánh phố Bảo Lộc</t>
  </si>
  <si>
    <t>Nguồn sử dụng đất</t>
  </si>
  <si>
    <t>Trả nợ các dự án hoàn thành</t>
  </si>
  <si>
    <t>Đường Lương Văn Can - Bảo Lộc</t>
  </si>
  <si>
    <t>Đường ĐT 725 đoạn Lộc Bắc - Đạ Tẻh</t>
  </si>
  <si>
    <t>Đường Đoàn Thị Điểm thành phố Đà Lạt</t>
  </si>
  <si>
    <t>Nâng cấp đường Trần Nhân Tông</t>
  </si>
  <si>
    <t>Đường vào bãi xử lý rác và nghĩa trang thành phố Bao Lộc</t>
  </si>
  <si>
    <t>Nhà làm việc Ban QLR phòng hộ Nam Ban, huyện Lâm Hà</t>
  </si>
  <si>
    <t>Dường Lô 2, Cát Tiên (gđ 1)</t>
  </si>
  <si>
    <t>Đường từ ĐT 721 vào đường 26/3, thị trấn Đạ Tẻh</t>
  </si>
  <si>
    <t>Nâng cấp đường Thông Thiên Học TP Đà Lạt</t>
  </si>
  <si>
    <t>Dự án đường nối khu du lịch hồ Tuyền Lâm đến chân đèo Prenn</t>
  </si>
  <si>
    <t>Dự án đường Liên xã Rô Men - Đạ R’sal</t>
  </si>
  <si>
    <t>Khu Công nghiệp Phú Hội</t>
  </si>
  <si>
    <t>Khu công nghiệp Lộc Sơn</t>
  </si>
  <si>
    <t>Đường Phan Đinh Phùng</t>
  </si>
  <si>
    <t>Nâng cấp đường Nguyễn Đình Chiểu - Sương Nguyệt Ánh</t>
  </si>
  <si>
    <t>Đường Đoàn Thị Điễm xã Lộc Thanh thành phố Bảo Lộc</t>
  </si>
  <si>
    <t>Hồ chứa nước K’Nai - Dức Trọng</t>
  </si>
  <si>
    <t>Hồ ĐạĐăk</t>
  </si>
  <si>
    <t>Hố trí cho các dự án chuyển tiếp đối ứng ODA</t>
  </si>
  <si>
    <t>Nâng cấp và mở rộng hệ thống cấp nước thành phố Đà Lạt (Đối ứng ODA)</t>
  </si>
  <si>
    <t>Dự án nâng cao chất lượng an toàn SPNN và phát triển chương trinh khí sinh học</t>
  </si>
  <si>
    <t>Hồ chứa nước Tư Nghĩa</t>
  </si>
  <si>
    <t>Xây dựng hộ thống thoát nước, thu gom và xử lý nước thải thành phố Đà Lạt giai đoạn 2</t>
  </si>
  <si>
    <t>Cấp vốn cho quỹ phát triển đất của tỉnh và kinh phí lập quy hoạch sứ dụng đất, đo đạc địa chính</t>
  </si>
  <si>
    <t>Kinh phí lập quy hoạch sứ dụng đất, đo đạc địa chính</t>
  </si>
  <si>
    <t>Cấp vốn cho quỹ phát triển đất của tỉnh</t>
  </si>
  <si>
    <t>Hoàn trả nguồn cải cách tiền lương cho ngân sách tỉnh do đã tạm mược để bù đắp hụt thu tiền dử dụng đất năm 2013</t>
  </si>
  <si>
    <t>h</t>
  </si>
  <si>
    <t>i</t>
  </si>
  <si>
    <t>j</t>
  </si>
  <si>
    <t>k</t>
  </si>
  <si>
    <t>l</t>
  </si>
  <si>
    <t>Bố trí hoàn trả tạm ứng ngân sách tỉnh kinh phí kiếm kê đất đai</t>
  </si>
  <si>
    <t>Hoàn trả tiền bồi thường GPMB khu Nguyên TửLực - Trần Anh Tông cho Công ty cổ phần Trung Nam</t>
  </si>
  <si>
    <t>Hoàn trá kinh phí đấu giá đất dường Lô 2 huyện Cát Tiên</t>
  </si>
  <si>
    <t>Hoàn ứng ngân sách số tiền đã trà cho Công ty CP Thái Thịnh do không thực hiện dự án khu VHTT tỉnh</t>
  </si>
  <si>
    <t>Bố trí nguốn vốn xây dựng trụ sở làm việc Hạt kiểm lâm huyện Đức Trọng tứ nguồn bán đấu giá Hạt Kiểm tâm cũ đã nộp NS năm 2014)</t>
  </si>
  <si>
    <t>Bố trívốn đầu tư một số hạng mục thiết yếu tại Khu quy hoạch dân cư 5B, thành phố Đà Lot (DA thực hiện theo phương án đầu tư khai thác quỹ đất để tạo vốn đầu tư kết cấu hạ tầng)</t>
  </si>
  <si>
    <t>Khởi công mới</t>
  </si>
  <si>
    <t>Trường tiểu học Nam Thiên</t>
  </si>
  <si>
    <t>Cải tạo mở rộng cầu vượt đưởng sắt Trần Qúy Cáp</t>
  </si>
  <si>
    <t>Cải tạo nút giao thông vòng xoay đường 3/2 - Nguyễn vãn Cừ - Hải Thưỡng và cầu Hải Thượng</t>
  </si>
  <si>
    <t>Hồ chúa nước Tân Rai, huyện Bảo Lâm</t>
  </si>
  <si>
    <t>Nâng cấp mở rộng Trần Quốc Toản (đoạn từ nút Sương Nguyệt Ánh đến đường Trần Nhân Tông)</t>
  </si>
  <si>
    <t>Đường Thống Nhất nối dài, thị trần Lạc Duơng</t>
  </si>
  <si>
    <t>Đường trực chính khu quy hoạch trung tâm xã Đưng K'Nớ</t>
  </si>
  <si>
    <t>Đường nối từ Chi Lăng đến đường Tố Hữu</t>
  </si>
  <si>
    <t>Dự án Xây dựng bãi đậu, đỗ xe của VP đoàn đại biệu quốc hội và HĐND Tỉnh</t>
  </si>
  <si>
    <t>Đường vào bãi rác xã Hòa Bắc</t>
  </si>
  <si>
    <t>Sửa chữa trụ sở làm việc cùa VP đoàn đại biệu quốc liội và HĐND Tỉnh</t>
  </si>
  <si>
    <t>Trường THPT Próh</t>
  </si>
  <si>
    <t>Đường Phùng Hưng, thành phố Bảo Lộc đi Lộc Tân, huyện Bảo Lâm</t>
  </si>
  <si>
    <t>Nguồn vốn xổ số kiến thiết</t>
  </si>
  <si>
    <t>Trường mẫu giáo Đan Phượng, huyện Lâm Hà</t>
  </si>
  <si>
    <t>Trạm y tế phưòng 10, Tp Đà Lạt</t>
  </si>
  <si>
    <t>Trạm xá H32</t>
  </si>
  <si>
    <t>Trường Mầm non Đạm Bri, thành phố Bảo Lộc</t>
  </si>
  <si>
    <t>Trường Tiểu học Đinh Văn IV, huyện Lâm Hà</t>
  </si>
  <si>
    <t>Trường tiểu học Nguyễn Khuyến, thành phố Bao Lộc</t>
  </si>
  <si>
    <t>Trung tâm văn hóa - Thể thao Di Linh</t>
  </si>
  <si>
    <t>Trung tâm văn hóa thanh thiếu niên LĐ: phần trong và ngoài nhà</t>
  </si>
  <si>
    <t>Quảng trường trung tâm huyện Cát Tiên</t>
  </si>
  <si>
    <t>Nhà văn hóa thể thao huyện Bảo Lâm</t>
  </si>
  <si>
    <t>Xây dựng tuyến kênh kết hợp đường giao thông nội đồng thôn 4,6 và bầu cỗ thị trấn Đạ Tẻh</t>
  </si>
  <si>
    <t>Trường Mẫu giáo Tân Hội, xã Tân Hội, huyện Đức Trọng</t>
  </si>
  <si>
    <t>Đường GTNT từ thôn Pró kinh tế - Hamanhai I - Đông Hồ, xã Pró huyện Đơn Dương.</t>
  </si>
  <si>
    <t>Trung tâm văn hóa huyện Lạc Dương</t>
  </si>
  <si>
    <t>Trạm bơm Phú Ao, xã Tà Hine, Đức Trọng</t>
  </si>
  <si>
    <t>Đường giao thông Liên Đầm đi thôn 9 Hòa Trung, Di Liỉih</t>
  </si>
  <si>
    <t>Trạm y tế xã B'Lá, huyện Bảo Lâm</t>
  </si>
  <si>
    <t>Trạm y tế xã Tân Lạc, huyện Bảo Lâm</t>
  </si>
  <si>
    <t>Trạm y tế xã Tân Nghĩa, huyện Di Linh</t>
  </si>
  <si>
    <t>Trạm y tế phường Blao. Tp Bảo Lộc</t>
  </si>
  <si>
    <t>Trạm y tế phường 5, Tp Đà Lạt</t>
  </si>
  <si>
    <t>Trạm y tế xã Tà Nung, Tp Đà Lạt</t>
  </si>
  <si>
    <t>Trạm y tế xã Triệu Hải, huyện Đạ Tẻh</t>
  </si>
  <si>
    <t>Trạm y tế xã Hòa Ninh, huyện Di Linh</t>
  </si>
  <si>
    <t>Trạm y tế xã Liên Đầm, huyện Di Linh</t>
  </si>
  <si>
    <t>Trạm y tế xã Lát. huyện Lạc Dương</t>
  </si>
  <si>
    <t>Trạm y tế xã Nam Hà, huyện Lâm Hà</t>
  </si>
  <si>
    <t>Trạm y tế thịn trấn Nam Ban, huyện Lâm Hà</t>
  </si>
  <si>
    <t>Trạm y tế xã Đưng K'Nớ, huyện Lạc Dương</t>
  </si>
  <si>
    <t>Trạm y tế xã Phước Cát 2, huyện Cát Tiên</t>
  </si>
  <si>
    <t>Trường tiểu học Lộc Bảo</t>
  </si>
  <si>
    <t>Trường THCS Châu Sơn, huyện Đơn Dương</t>
  </si>
  <si>
    <t>Trạtn y tế xã Đạ Lây, huyện đạ Tẻh</t>
  </si>
  <si>
    <t>Các dự án chuyển sau năm 2016</t>
  </si>
  <si>
    <t>Quảng trường trung tâm TP. Đà Lạt</t>
  </si>
  <si>
    <t>Hệ thống xử lý nước thải hồ Tuyền lâm</t>
  </si>
  <si>
    <t>Xây dựng nhà văn hóa xã Tà Nung kết hợp hội trường UBND xã Tà Nung</t>
  </si>
  <si>
    <t>Nhà máy nước Cát Tiên</t>
  </si>
  <si>
    <t>DA khu dân cư cách mạng khu VI</t>
  </si>
  <si>
    <t>Hồ chứa nước Đạ Chao (đối ứng 30a)</t>
  </si>
  <si>
    <t>Trường PTDT nội trú huyện Bảo Lâm</t>
  </si>
  <si>
    <t>Trường THCS Nao Lùng, huyện Bảo Lâm</t>
  </si>
  <si>
    <t>Cơ sở hạ tầng khu thể thao thuộc khu Trung tâm VHTT tỉnh</t>
  </si>
  <si>
    <t>Dự án vỉa hè, chiếu sáng, cây xanh trên toàn tuyến QL 20 đoạn qua thị trấn Liên Nghĩa, huyện Đức Trọng. (bố trí cho hạng mục điện chiếu sáng)</t>
  </si>
  <si>
    <t>Công viên Trần Hưng Đạo TP Đà Lạt</t>
  </si>
  <si>
    <t>Đối ứng quyết định 60</t>
  </si>
  <si>
    <t>Xây dựng khoa ung bướu bệnh viện đa khoa Lâm Đồng</t>
  </si>
  <si>
    <t>Đối ứng cho các chương trình dự án ODA</t>
  </si>
  <si>
    <t>Dự án phát triển cơ sở hạ tầng nông thôn phục vụ sản xuất cho các tỉnh Tây Nguyên</t>
  </si>
  <si>
    <t>Dụ án Phát triển giáo dục THPT giai đoạn II</t>
  </si>
  <si>
    <t>Trung tâm y tế Đơn Dương</t>
  </si>
  <si>
    <t>Chương trình xây dựng nông thôn mới</t>
  </si>
  <si>
    <t>Trả nợ vay KCH kênh mương và giao thông nông thôn</t>
  </si>
  <si>
    <t>Nhà tạm giữ hành chính Công an các huyện Đạ Huoai, Cát Tiên</t>
  </si>
  <si>
    <t>Dự án xây dựng hệ thống cấp nước tự chảy Đạ M'ri, huyện Đạ Huoai</t>
  </si>
  <si>
    <t>Dự án xây dựng hồ thủy lợi Đập Băng Lăng, xa Rô Men, huyện Đam Rông</t>
  </si>
  <si>
    <t>Trường mầm non Xuân Trường</t>
  </si>
  <si>
    <t>Trạm y tế thị trấn Liên Nghĩa</t>
  </si>
  <si>
    <t>Dự án xây dựng trụ sở canh sát phòng cháy và chửa cháy số 3 tại huyện Đức Trọng</t>
  </si>
  <si>
    <t>D</t>
  </si>
  <si>
    <t>Vay KCH kên mương và giao thông nông thôn</t>
  </si>
  <si>
    <t>Các dự án khởi công trong năm 2016</t>
  </si>
  <si>
    <t>Sửa chữa trạm bom Phù Mỹ, huyện Cát Tiên</t>
  </si>
  <si>
    <t>Dự án chống sạt lở bờ sông Đạ Quay tại thôn 3, xã Đạ Oai, huyện Đạ Huoai</t>
  </si>
  <si>
    <t>Các dự án hoàn thánh sau năm 2016</t>
  </si>
  <si>
    <t>KC11 hệthống kênh N3, N5, ĐN9, ĐN10, ĐNI2 ĐNM, NN4, NN5, NN7 Hồ chứa nước Đạ Tẻh</t>
  </si>
  <si>
    <t>Chương trinh xây dựng nông thôn mới</t>
  </si>
  <si>
    <t>Dụ án xây dựng đường B'Laosire, xã Đại Lào, Tp Bảo Lộc</t>
  </si>
  <si>
    <t>Dự án xây dựng tuyến đường nối giữa xã Đạ K’Nàng, huyện Đam Rông với xã Phúc Thọ huyện Lâm Hà</t>
  </si>
  <si>
    <t>Hồ chứa nước D5ạ Tô Tôn</t>
  </si>
  <si>
    <t>Dự án xây dựng đường giao thông 1, 6 vào khu TĐC xã An Nhơn</t>
  </si>
  <si>
    <t>Trạm bơm Quảng Ngãi</t>
  </si>
  <si>
    <t>Trạm bơm Đức Phổ</t>
  </si>
  <si>
    <t>Dự án xây dựng đường GTNT Kinh tế mới Châu Sơn, huyện Đơn Dương</t>
  </si>
  <si>
    <t>Dự án xây dựng cầu qua suối Dạr'sa, xã Sơn Điền, huyện Di Linh</t>
  </si>
  <si>
    <t>Đồng GTNT từ ĐT 721 vào khu dân cư đồng bào dân tộc phía bắc Đạ Tẻh</t>
  </si>
  <si>
    <t>Trường năng khiếu Champasak ' Lào</t>
  </si>
  <si>
    <t>Đường Trần Quôc Toản. Bảo Lôc</t>
  </si>
  <si>
    <t>(Kèm theo văn bản số:      /STC-ĐT ngày 09/12/2016 của Sở Tài chính)</t>
  </si>
  <si>
    <t>Giá trị khối lượng hoàn thành đã nghiệm thu</t>
  </si>
  <si>
    <t>Trường Tiểu học Lý Tự Trọng (chuẩn QG 2018)</t>
  </si>
  <si>
    <t>Nâng cấp sửa chữa trường TH Kim Đồng (chuẩn QG 2018)</t>
  </si>
  <si>
    <t>Công trình khởi công mới</t>
  </si>
  <si>
    <t xml:space="preserve">Trường Tiểu học Phan Chu Trinh </t>
  </si>
  <si>
    <t>Nâng cấp sửa chữa trường THCS Hàng Gòn</t>
  </si>
  <si>
    <t>Xây dựng trường TH Bảo Vinh</t>
  </si>
  <si>
    <t>Trường Mầm non Vành Khuyên, xã Bàu Trâm</t>
  </si>
  <si>
    <t>Xậy dựng trụ sở Ban CHQS phường Phú Bình</t>
  </si>
  <si>
    <t>Xây dựng trụ sở BCHQS xã Bảo Quang</t>
  </si>
  <si>
    <t>Trụ sở Ban chỉ huy quân sự xã Hàng Gòn</t>
  </si>
  <si>
    <t>Sửa chữa trụ sở làm việc Nhà văn hóa Thiếu Nhi</t>
  </si>
  <si>
    <t>Nâng cấp tuyến đường Hồ Thị Hương (đoạn giao QL1 đến đoạn giao đường Hồng Thập Tự) - NS tỉnh phần XL</t>
  </si>
  <si>
    <t>III</t>
  </si>
  <si>
    <t>Chuẩn bị đầu tư</t>
  </si>
  <si>
    <t>Xây dựng trường Tiểu học Lê Văn Tám</t>
  </si>
  <si>
    <t>Xây dựng trụ sở UBND phường Xuân Lập</t>
  </si>
  <si>
    <t>Nâng cấp, sửa chữa trụ sở Chi cục thi hành án dân sự TP Long Khánh</t>
  </si>
  <si>
    <t>Đầu tư, mở rộng Đường song hành với đường 21/4 và hệ thống cây xanh cách ly, phường Suối Tre</t>
  </si>
  <si>
    <t>Nâng cấp, sửa chữa Ban Chỉ huy quân sư thành phố (Hạng mục sửa chữa cổng, tường rào; xây mới 03 phòng chức năng)</t>
  </si>
  <si>
    <t>Nhà văn hóa ấp 4, xã Bình Lộc</t>
  </si>
  <si>
    <t>Công trình chuyển tiếp</t>
  </si>
  <si>
    <t>Cải tạo khuôn viên di tích Tòa hành chính tỉnh Long Khánh</t>
  </si>
  <si>
    <t>Trường Mầm non 19/5</t>
  </si>
  <si>
    <t>Trường tiểu học Hòa Bình</t>
  </si>
  <si>
    <t>Trường MN Tuổi Thơ, xã Bình Lộc (xây mới cơ sở chính)</t>
  </si>
  <si>
    <t>Sửa chữa trường THCS Xuân Lập</t>
  </si>
  <si>
    <t>Cải tạo, nâng cấp đường Hùng Vương (NS tỉnh 50%, NS thị xã 50%)</t>
  </si>
  <si>
    <t>Cải tạo nâng cấp tuyến đường Hùng Vương (vốn ngân sách tỉnh 50%+ vốn ngân sách thị xã 50%)</t>
  </si>
  <si>
    <t>NGUỒN VỐN NGÂN SÁCH TỈNH</t>
  </si>
  <si>
    <t>Đường Nguyễn Thị Minh Khai nối dài (giai đoạn 2) từ nút đường Quang Trung đến đường Nguyễn Trãi</t>
  </si>
  <si>
    <t>Nâng cấp, mở rộng Hồ chứa nước Suối Tre</t>
  </si>
  <si>
    <t>Duy tu, sửa chữa các tuyến đường xung quanh hồ Cầu Dầu (2019-2020)</t>
  </si>
  <si>
    <t xml:space="preserve">Nâng cấp tuyến đường Hồ Thị Hương (đoạn giao QL1 đến đoạn giao đường Hồng Thập Tự) - NS tỉnh phần XL
</t>
  </si>
  <si>
    <t>Đường Bình Lộc - Tín Nghĩa (Ngân sách tỉnh 50%+ vốn ngân sách TP 50%)</t>
  </si>
  <si>
    <t>NGUỒN XỔ SỐ KIẾN THIẾT</t>
  </si>
  <si>
    <t>Dự án chuyển tiếp</t>
  </si>
  <si>
    <t xml:space="preserve">NGUỒN VỐN NGÂN SÁCH TẬP TRUNG </t>
  </si>
  <si>
    <t>Sửa chữa trường MN Ánh Dương (phân hiệu TH Bảo Vinh)</t>
  </si>
  <si>
    <t>Sửa chữa trường MN Hoa Sen, phường Bàu Sen</t>
  </si>
  <si>
    <t>Nhà văn hóa ấp Cây Da, xã Bình Lộc</t>
  </si>
  <si>
    <t>NGUỒN KHAI THÁC QUỸ ĐẤT</t>
  </si>
  <si>
    <t>Xây dựng Khu tái định cư xã Bảo Vinh (giai đoạn 2)</t>
  </si>
  <si>
    <t>NGUỒN NGÂN SÁCH TẬP TRUNG</t>
  </si>
  <si>
    <t>Xây mới trụ sở làm việc và hội trường UBND xã Bình Lộc</t>
  </si>
  <si>
    <t>Vốn ủy thác qua Ngân hàng Chính sách xã hội cho người nghèo và các đối tượng chính sách khác vay</t>
  </si>
  <si>
    <t>I.1</t>
  </si>
  <si>
    <t>I.2</t>
  </si>
  <si>
    <t>I.3</t>
  </si>
  <si>
    <t>II.1</t>
  </si>
  <si>
    <t>Kế hoạch vốn đầu tư năm 2020</t>
  </si>
  <si>
    <t>`</t>
  </si>
  <si>
    <t>CÔNG KHAI VỀ SỐ LIỆU QUYẾT TOÁN VỐN ĐẦU TƯ THEO NIÊN ĐỘ NĂM 2020</t>
  </si>
  <si>
    <t>ỦY BAN NHÂN DÂN</t>
  </si>
  <si>
    <t>THÀNH PHỐ LONG KHÁNH</t>
  </si>
  <si>
    <t>CÔNG KHAI VỀ KẾT QUẢ LỰA CHỌN NHÀ THẦU  NĂM 2020</t>
  </si>
  <si>
    <t>(Kèm theo văn bản số:      /UBND ngày      /01/2021 của UBND thành phố Long Khánh)</t>
  </si>
  <si>
    <t>CÔNG KHAI TÌNH HÌNH PHÊ DUYỆT QUYẾT TOÁN DỰ ÁN HOÀN THÀNH NĂM 2020</t>
  </si>
  <si>
    <t xml:space="preserve">     ỦY BAN NHÂN DÂN</t>
  </si>
  <si>
    <t xml:space="preserve">       ỦY BAN NHÂN DÂN</t>
  </si>
  <si>
    <t>Đường Bình Lộc - Tín Nghĩa, TP Long Khánh (50% NS Tỉnh, 50% NS TP)</t>
  </si>
  <si>
    <t>Gói số 01: Tư vấn khảo sát , TKBVTC-DT (HM: Đường giao thông, hệ thống thoát nước, cầu Ba Gió)</t>
  </si>
  <si>
    <t>Gói thầu số 07 (xây dựng): Đường giao thông, hệ thống thoát nước, cầu Ba Gió</t>
  </si>
  <si>
    <t>Gói thầu số 09: Tư vấn giám sát cho gói số 7</t>
  </si>
  <si>
    <t>Gói thầu số 08 (xây dựng và thiết bị) Di dời đường dây trung hạ thế, trạm biến áp, hệ thống chiếu sáng</t>
  </si>
  <si>
    <t>Nâng cấp Đường Nguyễn Trãi, TP Long Khánh (50% NS Tỉnh, 50% NS TP)</t>
  </si>
  <si>
    <t>Gói số 01: Tư vấn khảo sát địa hình, TKBVTC-DT</t>
  </si>
  <si>
    <t>Gói số 07: Xây dựng</t>
  </si>
  <si>
    <t>Nâng cấp tuyến đường Hồ Thị Hương (Đoạn giao QL01 đến đoạn giao đường Hồng Thập Tự) TP Long Khánh</t>
  </si>
  <si>
    <t>Gói số 01: Tư vấn khảo sát, TKBVTC-DT</t>
  </si>
  <si>
    <t>Cải tạo, nâng cấp đường Suối Chồn - Bàu Cối</t>
  </si>
  <si>
    <t>Gói thầu số 15 xây dựng: Di dời trụ viễn thông</t>
  </si>
  <si>
    <t>Gói thầu số 13 xây dựng: Hệ thống chiếu sáng</t>
  </si>
  <si>
    <t>Đường qua khu đô thị mới từ đường Nguyễn Trãi đến đường Lê Hồng Phong</t>
  </si>
  <si>
    <t>Gói thầu số 09 (xây dựng + thiết bị) Hệ thống điện chiếu sáng trạm biến áp và di dời điện</t>
  </si>
  <si>
    <t>Gói thầu số 21 (Xây dựng: Di dời hệ thống đường dây điện trung hạ thế</t>
  </si>
  <si>
    <t>Gói thầu số 20 (Xây dựng): hệ thống thoát nước thải</t>
  </si>
  <si>
    <t>Công viên cây xanh phường Xuân Trung, thành phố Long Khánh</t>
  </si>
  <si>
    <t>Gói thầu số 09 di dời cáp viễn thông, cáp ngầm</t>
  </si>
  <si>
    <t>Duy tu, sửa chữa các tuyến đường xung quanh Hồ Cầu Dầu</t>
  </si>
  <si>
    <t>Gói thầu số 01: Khảo sát lập HS TKBVTC-DT (HM đường giao thông...)</t>
  </si>
  <si>
    <t>Gói thầu số 07 (xây dựng): Đường giao thông và thoát nước</t>
  </si>
  <si>
    <t>Gói thầu số 09: tư vấn giám sát cho gói số 7</t>
  </si>
  <si>
    <t>Gói thầu số 08 (xây dựng và thiết bị) Hệ thống chiếu sáng và di dời điện</t>
  </si>
  <si>
    <t>Nâng cấp, mở rộng Hồ chứa nước Suối Tre, TP Long Khánh.</t>
  </si>
  <si>
    <t xml:space="preserve">Gói thầu số 3 (xây lắp) Nhà quản lý </t>
  </si>
  <si>
    <t>Hồ chứa nước Cầu Dầu, TP Long Khánh</t>
  </si>
  <si>
    <t xml:space="preserve">Gói thầu số 3 (xây lắp + thiết bị) Nhà quản lý </t>
  </si>
  <si>
    <t>Gói thầu số 11 (xây dựng): Đường giao thông, hệ thống thoát nước, vỉa hè, tuynel kỹ thuật, cây xanh và đảm bảo an toàn giao thông</t>
  </si>
  <si>
    <t>Gói thầu số 15: Tư vấn giám sát cho gói số 11</t>
  </si>
  <si>
    <t>Gói thầu số 12 (xây dựng và thiết bị) Hệ thống chiếu sáng, di dời hệ thống điện và di dời hệ thống tín hiệu giao thông</t>
  </si>
  <si>
    <t>Gói thầu số 13 (xây dựng): Di dời hệ thống cấp nước</t>
  </si>
  <si>
    <t>Gói thầu số 14 (xây dựng): Di dời hệ thống viễn thông</t>
  </si>
  <si>
    <t>Gói thầu số 28 (xây dựng): Tháo dỡ tạm cổng chào để xây dựng công trình và lắp đặt lại</t>
  </si>
  <si>
    <t>Xây dựng Hạ tầng Làng Văn hóa đồng bào dân tộc Chơ Ro tại xã BảoVinh, thành phố Long Khánh (giai đoạn 01)</t>
  </si>
  <si>
    <t>gói thầu số 14 (xây dựng): Công trình hạ tầng kỹ thuật và công trình điện (phần hạng mục xây dựng thuộc quy mô 2,57ha)</t>
  </si>
  <si>
    <t>Chống ngập úng khu vực Suối Cải, thành phố Long Khánh</t>
  </si>
  <si>
    <t>Gói thầu số 06 (xây dựng và thiết bị): Tuyến Suối Cải nhánh 2 và công trình trên kênh thuộc tuyến suối Cải
nhánh 2 từ DH0+000 đến DH2+147</t>
  </si>
  <si>
    <t>Gói thầu số 09 (xây dựng): Cống qua đường tại K0+925, K1+695, K3+274</t>
  </si>
  <si>
    <t xml:space="preserve"> - Gói thầu: số 04 (xây lắp + hạng mục chung) Hạng mục công trình phụ trợ và hạ tầng kỹ thuật...</t>
  </si>
  <si>
    <t>Gói thầu: số 5 (xây lắp + thiết bị) PCCC + chống sét</t>
  </si>
  <si>
    <t>Gói thầu: số 6 (xây lắp + thiết bị) đường dây trung thế 22KV + trạm biến áp 160KVA</t>
  </si>
  <si>
    <t xml:space="preserve"> - Gói thầu: số 8 (thiết bị hội trường)</t>
  </si>
  <si>
    <t>Trường mầm non Hàng Gòn</t>
  </si>
  <si>
    <t xml:space="preserve"> - Gói thầu: số 15 di dời cây xanh</t>
  </si>
  <si>
    <t xml:space="preserve"> - Gói thầu: số 4 (thiết bị bàn ghế..) </t>
  </si>
  <si>
    <t xml:space="preserve"> - Gói thầu: số 16 (thiết bị thang nâng..) </t>
  </si>
  <si>
    <t>Đường vào trường mầm non Bình Minh</t>
  </si>
  <si>
    <t xml:space="preserve"> - Gói thầu: số 01 (xây lắp)</t>
  </si>
  <si>
    <t xml:space="preserve"> - Gói thầu: số 02 - di dời điện</t>
  </si>
  <si>
    <t>Nâng cấp, sửa chữa Trường TH Kim Đồng</t>
  </si>
  <si>
    <t xml:space="preserve"> - Gói thầu: số 08 (xây lắp) HM phát sinh</t>
  </si>
  <si>
    <t xml:space="preserve"> - Gói thầu: số 4 (thiết bị đồng hồ..) </t>
  </si>
  <si>
    <t>Trường tiểu học Lý Tự Trọng</t>
  </si>
  <si>
    <t xml:space="preserve"> - Gói thầu: số 4 (xây lắp + thiết bị) PCCC + chống sét</t>
  </si>
  <si>
    <t xml:space="preserve"> - Gói thầu: số 5 (xây lắp + thiết bị) đường dây và trạm biến áp</t>
  </si>
  <si>
    <t xml:space="preserve"> - Gói thầu: số 7 (thiết bị hội trường)</t>
  </si>
  <si>
    <t xml:space="preserve"> - Gói thầu: số 6 (thiết bị bàn ghế..)</t>
  </si>
  <si>
    <t>Xây dựng Trụ sở Ban chỉ huy quân sự phường Phú Bình</t>
  </si>
  <si>
    <t xml:space="preserve"> - Gói thầu: số 06 (xây dựng) </t>
  </si>
  <si>
    <t>- Gói thầu: số 09 (Thiết bị bàn, ghế, giường, tủ)</t>
  </si>
  <si>
    <t>- Gói thầu: số 10 (Thiết bị đồ dùng)</t>
  </si>
  <si>
    <t>Xây dựng Trụ sở Ban chỉ huy quân sự phường Suối Tre</t>
  </si>
  <si>
    <t>Xây dựng Trụ sở Công an xã Bảo Quang</t>
  </si>
  <si>
    <t>Xây dựng Trụ sở Ban chỉ huy quân sự xã Bảo Quang</t>
  </si>
  <si>
    <t xml:space="preserve"> - Gói thầu: số 05 (xây dựng) </t>
  </si>
  <si>
    <t>- Gói thầu: số 08 (Thiết bị bàn, ghế, giường, tủ)</t>
  </si>
  <si>
    <t>- Gói thầu: số 9 (Thiết bị đồ dùng)</t>
  </si>
  <si>
    <t>Nâng cấp, sửa chữa Trường THCS Lê A</t>
  </si>
  <si>
    <t>Nâng cấp, sửa chữa Trường THCS Nguyễn Trãi</t>
  </si>
  <si>
    <t xml:space="preserve"> - Gói thầu: số 8 (thiết bị đồng hồ..) </t>
  </si>
  <si>
    <t>Nâng cấp, sửa chữa Trường tiểu học Hùng Vương</t>
  </si>
  <si>
    <t>Nâng cấp, sửa chữa Trường THCS Chu Văn An</t>
  </si>
  <si>
    <t xml:space="preserve"> - Gói thầu: số 9 (thiết bị đồng hồ..) </t>
  </si>
  <si>
    <t>Nâng cấp, sửa chữa Trường tiểu học Trưng Vương</t>
  </si>
  <si>
    <t xml:space="preserve"> - Gói thầu: số 7 (thiết bị đồng hồ..) </t>
  </si>
  <si>
    <t>Nâng cấp, sửa chữa Trường tiểu học Lê Lợi</t>
  </si>
  <si>
    <t>Nâng cấp, sửa chữa Trường tiểu học Trần Phú</t>
  </si>
  <si>
    <t>Nâng cấp, sửa chữa Trường tiểu học Long Khánh</t>
  </si>
  <si>
    <t>Xây dựng Trụ sở Ban chỉ huy quân sự xã Hàng Gòn</t>
  </si>
  <si>
    <t>Trường tiểu học Phan Chu Trinh</t>
  </si>
  <si>
    <t>Gói thầu: số 6 (xây lắp )</t>
  </si>
  <si>
    <t>Gói thầu số 07 (xây lắp - thiết bị hệ thống PCCC + chống sét)</t>
  </si>
  <si>
    <t>Nâng cấp, sửa chữa Trường THCS Bảo Quang</t>
  </si>
  <si>
    <t>Gói thầu: số 4 (thiết bị đồng hồ)</t>
  </si>
  <si>
    <t>Trường tiểu học Bảo Vinh</t>
  </si>
  <si>
    <t>Gói thầu số 07 (xây dựng hạng mục công trình dân dụng; công trình phụ trợ và hạ tầng kỹ thuật)</t>
  </si>
  <si>
    <t>Gói thầu số 08 (Xây dựng + thiết bị hệ thống PCCC, chống sét</t>
  </si>
  <si>
    <t>Gói thầu số 14: tư vấn giám sát thi công cho gói thầu số 7,8,9</t>
  </si>
  <si>
    <t>Trường mầm non Vành Khuyên</t>
  </si>
  <si>
    <t>Gói thầu số 06 (xây dựng)</t>
  </si>
  <si>
    <t>NC, SC Trường THCS Hàng Gòn</t>
  </si>
  <si>
    <t>Gói thầu số 07 (xây dựng)</t>
  </si>
  <si>
    <t>Gói thầu số 08 (xây dựng + thiết bị hệ thống PCCC,chống sét, báo cháy tự động)</t>
  </si>
  <si>
    <t>Xây mới Nhà văn hóa ấp Cây Da, xã Bình Lộc</t>
  </si>
  <si>
    <t>Gói thầu số 03 (xây dựng)</t>
  </si>
  <si>
    <t>Sửa chữa Trụ sở làm việc Nhà Văn hóa Thiếu nhi</t>
  </si>
  <si>
    <t>Gói thầu số 05 (xây dựng)</t>
  </si>
  <si>
    <t>Gói thầu số 08: (Thiết bị PCCC, chống sét, báo cháy tự động)</t>
  </si>
  <si>
    <t>Nâng cấp, sửa chữa Trụ sở Thị ủy (nay Thành ủy) Long Khánh</t>
  </si>
  <si>
    <t xml:space="preserve"> - Gói thầu: số 4 thiết bị bàn ghế</t>
  </si>
  <si>
    <t xml:space="preserve"> - Gói thầu: số 3 (thiết bị mạng trình chiếu, âm thanh, máy lạnh, đồ dùng điện tử, phông, rèm)</t>
  </si>
  <si>
    <t>Sửa chữa Hội người mù Thành phố Long Khánh</t>
  </si>
  <si>
    <t>Nâng cấp, sửa chữa trụ sở Chi cục Thi hành án dân sự Thành phố Long Khánh</t>
  </si>
  <si>
    <t>Gói thầu số 04 (xây dựng)</t>
  </si>
  <si>
    <t>Nâng cấp đường Hồ Thị Hương (đoạn giao Quốc lộ 1 đến đoạn giao đường Hồng Thập Tự)</t>
  </si>
  <si>
    <t>Gói thầu số 08 (tư vấn giám sát thi công cho gói thầu số 07)</t>
  </si>
  <si>
    <t>Xây mơới Trụ sở làm việc và Hội trường UBND xã Bình Lộc</t>
  </si>
  <si>
    <t>Gói thầu số 08 (xây dựng)</t>
  </si>
  <si>
    <t>Xây dựng Trụ sở Công an P. Xuân An</t>
  </si>
  <si>
    <t>Xây mới trụ Ăng-ten tự đứng cao 75m</t>
  </si>
  <si>
    <t>Gói thầu số 07 (xây dựng và thiết bị)</t>
  </si>
  <si>
    <t>Gói thầu số 09 (xây dựng + thiết bị): Hạng mục đường giao thông, san nền, hệ thống thoát nước, điện chiếu sáng</t>
  </si>
  <si>
    <t>Gói thầu số 10 (xây dựng) Hạng mục cây xanh cách ly</t>
  </si>
  <si>
    <t>Tài sản trang bị cho các trường Mầm non, Tiểu học và trường Trung học cơ sở trên địa bàn thành phố Long Khánh</t>
  </si>
  <si>
    <t>Gói thầu số 1 - Mua sắm tài sản trang bị cho các trường Mầm non, Tiểu học và trường Trung học cơ sở trên địa bàn thành phố Long Khánh</t>
  </si>
  <si>
    <t>IV</t>
  </si>
  <si>
    <t>IV.2</t>
  </si>
  <si>
    <t>Dự án nhóm C</t>
  </si>
  <si>
    <t>Nâng cấp, sửa chữa trường THCS Bảo Quang.</t>
  </si>
  <si>
    <t>Sửa chữa tường rào, hội trường trụ sở UBND xã Bàu Trâm.</t>
  </si>
  <si>
    <t>Nâng cấp, sửa chữa trường THCS Lê Quý Đôn</t>
  </si>
  <si>
    <t>TTVHTT-HTCĐ phường Phú Bình</t>
  </si>
  <si>
    <t>Xây dựng trụ sở Ban CHQS xã Bảo Vinh</t>
  </si>
  <si>
    <t>Trường Tiểu học Phú Bình</t>
  </si>
  <si>
    <t>Xây dựng trụ sở CA xã Bảo Vinh</t>
  </si>
  <si>
    <t>Sửa chữa trụ sở Thị đội  thị xã Long Khánh</t>
  </si>
  <si>
    <t>Xây dựng nhà giữ xe CA thành phố</t>
  </si>
  <si>
    <t>Nâng cấp mở rộng cống, nạo vét hạ lưu suối ấp 3,4 xã Bình Lộc</t>
  </si>
  <si>
    <t>Nạo vét kênh mương Ruộng Lớn xã Bảo Vinh</t>
  </si>
  <si>
    <t>Nâng cấp, sữa chữa trường TH Nguyễn Hữu Cảnh</t>
  </si>
  <si>
    <t>Xây dựng cổng chào điện tử tại đường CMT8</t>
  </si>
  <si>
    <t>Thay thế hệ thống đèn chiếu sáng đường CMT8, Nguyễn Thị Minh Khai từ Sodium</t>
  </si>
  <si>
    <t>Nâng cấp, sửa chữa trường tiểu học Đinh Bộ Lĩnh</t>
  </si>
  <si>
    <t>Nạo vét tuyến mương Bàu Đục phường Bàu Sen</t>
  </si>
  <si>
    <t>Nạo vét bồi lấp và xử lý sạt lở khu vực hạ lưu suối Cầu cháy thuộc tuyến đường xã Bình Lộc - Bảo Quang</t>
  </si>
  <si>
    <t>Đơn vị: Đồng</t>
  </si>
  <si>
    <t>(Kèm theo Quyết định số               /QĐ-UBND ngày         tháng 01 năm 2021 của UBND thành phố)</t>
  </si>
  <si>
    <t>Nâng cấp, sửa chữa trường THCS Lê A</t>
  </si>
  <si>
    <t>Xây dựng tuyến đường nối từ đường Cách Mạng Tháng Tám sang đường Nguyễn Thị Minh Khai.</t>
  </si>
  <si>
    <t>Thực hiện dự án</t>
  </si>
  <si>
    <t>Xây mới Trụ sở làm việc và Hội trường UBND xã Bình lộc</t>
  </si>
  <si>
    <t>Nhà văn hóa ấp Cây Da</t>
  </si>
  <si>
    <t xml:space="preserve">b </t>
  </si>
  <si>
    <t>Trường TH Xuân Trung</t>
  </si>
  <si>
    <t>Trường MN Hoa Sen, phường Bàu Sen</t>
  </si>
  <si>
    <t>BỐ TRÍ VỐN THANH TOÁN CÔNG TRÌNH SAU THẨM TRA PHÊ DUYỆT QUYẾT TOÁN VÀ CÁC CÔNG TRÌNH CẤP BÁCH</t>
  </si>
  <si>
    <t>V</t>
  </si>
  <si>
    <t>NGUỒN DỰ PHÒNG (Phân bổ các công trình khởi công mới và công trình chuẩn bị đầu tư)</t>
  </si>
  <si>
    <t>NGUỒN DỰ PHÒNG (10%)</t>
  </si>
  <si>
    <t>Trường Mầm non Hoa Hồng (chuẩn QG 2018)</t>
  </si>
  <si>
    <t>Trường Tiểu học Hòa Bình (Hạng mục: Xây mới khu hiệu bộ; Xây mới 12 phòng học, Xây mới nhà vệ sinh, trang bị bàn ghế 02 chỗ ngồi; Cải tạo, sửa chữa dãy phòng học cũ; xây nhà bảo vệ, tường rào giáp trường mẫu giáo Họa Mi.</t>
  </si>
  <si>
    <t>Nâng cấp đường Nguyễn Trãi (NS tỉnh 50%, NS thị xã 50%)</t>
  </si>
  <si>
    <t>Nâng cấp đường Quốc lộ 1 đi Xuân Lập (NS tỉnh CPXL)</t>
  </si>
  <si>
    <t>BỐ TRÍ VỐN HỖ TRỢ CÔNG TRÌNH XHH, XÂY DỰNG SỬA CHỮA CỦA CÁC XÃ, PHƯỜNG VÀ ĐƠN VỊ</t>
  </si>
  <si>
    <t>A.1</t>
  </si>
  <si>
    <t>NGUỒN NGÂN SÁCH TẬP TRUNG VÀ NGUỒN ĐẤU GIÁ SỬ DỤNG ĐẤT</t>
  </si>
  <si>
    <t>Lĩnh vực giao thông</t>
  </si>
  <si>
    <t>Lĩnh vực thủy lợi</t>
  </si>
  <si>
    <t>A.2</t>
  </si>
  <si>
    <t>Lĩnh vực hạ tầng đô thị</t>
  </si>
  <si>
    <t>Lĩnh vực văn hóa</t>
  </si>
  <si>
    <t>III.1</t>
  </si>
  <si>
    <t>Đường Bàu Trâm - Xuân Thọ, thành phố Long Khánh</t>
  </si>
  <si>
    <t>Mở rộng mặt đường, bố trí làn xe chuyển hướng tại 02 nút giao Quốc lộ 1 - Hùng Vương (điểm bến xe Long Khánh và điểm công viên tượng đài), thành phố Long Khánh (ngân sách thành phố Long Khánh thực hiện bồi thường)</t>
  </si>
  <si>
    <t>Nâng cấp tuyến đường Duy Tân (đoạn từ đường Ngô Quyền đến đường Hàm Nghị), thành phố Long Khánh (NST 100%)</t>
  </si>
  <si>
    <t>Nâng cấp đường Hoàng Diệu, thành phố Long Khánh (NST 100%)</t>
  </si>
  <si>
    <t>KẾ HOẠCH VỐN NĂM 2020 CHUYỂN SANG NĂM 2021</t>
  </si>
  <si>
    <t xml:space="preserve">NGUỒN NGÂN SÁCH TẬP TRUNG </t>
  </si>
  <si>
    <t>Lĩnh vực giáo dục</t>
  </si>
  <si>
    <t>Công trình chuẩn bị đầu tư</t>
  </si>
  <si>
    <t>Lĩnh vực Quốc phòng</t>
  </si>
  <si>
    <t>Lĩnh vực Văn hóa</t>
  </si>
  <si>
    <t>Lĩnh vực hạ tầng kỹ thuật</t>
  </si>
  <si>
    <t xml:space="preserve">NGUỒN KẾT DƯ XDCB </t>
  </si>
  <si>
    <t>Lĩnh vực Quản lý Nhà nước</t>
  </si>
  <si>
    <t>Bố trí vốn thanh toán công trình sau thẩm tra phê duyệt quyết toán</t>
  </si>
  <si>
    <t>NGUỒN XÔ SỐ KIẾN THIẾT</t>
  </si>
  <si>
    <t>Nâng cấp, sửa chữa trường THCS Bảo Quang</t>
  </si>
  <si>
    <t>NGUỒN KHEN THƯỞNG NÔNG THÔN MỚI</t>
  </si>
  <si>
    <t>Sửa chữa, dặm vá một số tuyến đường giao thông trên địa bàn thành phố</t>
  </si>
  <si>
    <t>Chỉnh trang các công trình công cộng trên địa bàn thành phố</t>
  </si>
  <si>
    <t xml:space="preserve">KẾ HOẠCH GIAO ĐẦU NĂM </t>
  </si>
  <si>
    <t>B.1</t>
  </si>
  <si>
    <t xml:space="preserve">KẾ HOẠCH VỐN UBND THÀNH PHỐ GIAO CHỈ TIÊU </t>
  </si>
  <si>
    <t>I.4</t>
  </si>
  <si>
    <t>I.5</t>
  </si>
  <si>
    <t>I.6</t>
  </si>
  <si>
    <t>II.2</t>
  </si>
  <si>
    <t>II.3</t>
  </si>
  <si>
    <t>II.4</t>
  </si>
  <si>
    <t>III.2</t>
  </si>
  <si>
    <t>III.3</t>
  </si>
  <si>
    <t>III.4</t>
  </si>
  <si>
    <t>III.5</t>
  </si>
  <si>
    <t>B.2</t>
  </si>
  <si>
    <t>I.1.1</t>
  </si>
  <si>
    <t>I.2.1</t>
  </si>
  <si>
    <t>I.3.1</t>
  </si>
  <si>
    <t>III.1.1</t>
  </si>
  <si>
    <t>III.2.1</t>
  </si>
  <si>
    <t>IV.1</t>
  </si>
  <si>
    <t>IV.1.1</t>
  </si>
  <si>
    <t>IV.1.2</t>
  </si>
  <si>
    <t>IV.2.1</t>
  </si>
  <si>
    <t>V.1</t>
  </si>
  <si>
    <t>V.1.1</t>
  </si>
  <si>
    <t>Cải tạo nâng cấp đường Suối Chồn - Bàu Cối, thị xã Long Khánh (nay thành phố Long Khánh)</t>
  </si>
  <si>
    <t>Đường qua khu đô thị mới từ đường Nguyễn Trãi đến đường Lê Hồng Phong, thành phố Long Khánh</t>
  </si>
  <si>
    <t>Dự án chống ngập úng khu vực Suối Cải, thị xã Long Khánh (nay thành phố Long Khánh)</t>
  </si>
  <si>
    <t>XD công viên cây xanh thị xã Long Khánh (nay thành phố Long Khánh</t>
  </si>
  <si>
    <t>Làng văn hóa đồng bào dân tộc Chơro xã Bảo Vinh (nay phường Bảo Vinh)</t>
  </si>
  <si>
    <t>Xây dựng trụ sở Công an xã Bảo Vinh (nay là phường Bảo Vinh)</t>
  </si>
  <si>
    <t>CÔNG KHAI VỀ ĐIỀU CHỈNH, BỔ SUNG KẾ HOẠCH VỐN ĐẦU TƯ 
NHÀ NƯỚC GIAO VÀ PHÂN BỔ VỐN ĐẦU TƯ NĂM 2021 (ĐỢT 3)</t>
  </si>
  <si>
    <t>Phân bổ vốn đầu tư (đợt 3)</t>
  </si>
  <si>
    <t>Phân bổ vốn đầu tư (đợt 2)</t>
  </si>
  <si>
    <t>Nâng cấp, sửa chữa Trung tâm giáo dục nghề nghiệp-GD thường xuyên (cơ sở chính)</t>
  </si>
  <si>
    <t>Xây dựng trụ sở Trung tâm dịch vụ nông nghiệp thành phố Long Khánh</t>
  </si>
  <si>
    <t xml:space="preserve">Sửa chữa Trung tâm bồi dưỡng chính trị thành phố Long Khánh (Hạng mục: Hội trường, sửa chữa nhà vệ sinh, hệ thống cấp nước, chiếu sáng trong khuôn viên và thay thế hệ thống âm thanh, máy chiếu, loa các hội trường) </t>
  </si>
  <si>
    <t>Xây mới nhà văn hóa ấp 18 gia đình</t>
  </si>
  <si>
    <t>Xây mới nhà văn hóa ấp Ruộng Tre</t>
  </si>
  <si>
    <t>Xây mới nhà văn hóa ấp Lác Chiếu</t>
  </si>
  <si>
    <t>Xây mới nhà văn hóa ấp Thọ An</t>
  </si>
  <si>
    <t>Nâng cấp, sửa chữa nhà văn hóa ấp Bàu Cối</t>
  </si>
  <si>
    <t>Nâng cấp, sửa chữa trung tâm văn hóa học tập cộng đồng xã Bảo Quang</t>
  </si>
  <si>
    <t>Xây mới Nhà văn hóa ấp Hàng Gòn</t>
  </si>
  <si>
    <t>Nâng cấp, sửa chữa BCHQS thành phố (hạng mục sửa chữa cổng, tường rào, xây mới 03 phòng chức năng</t>
  </si>
  <si>
    <t>Sửa chữa Trụ sở UBND xã Bảo Quang</t>
  </si>
  <si>
    <t>Nâng cấp, sửa chữa trường THCS Hồ Thị Hương, phường Xuân Bình</t>
  </si>
  <si>
    <t>Xây dựng trường MN Sen Hồng, phường Suối Tre</t>
  </si>
  <si>
    <t>Sửa chữa một số hạng mục tại Đền thờ liệt sỹ</t>
  </si>
  <si>
    <t>Nâng cấp, sửa chữa trụ sở Thành ủy Long Khánh. Hạng mục: Mương thoát nước, tường rào, nhà công vụ, lối đi nội bộ, sân vườn.</t>
  </si>
  <si>
    <t>Xây dựng Trụ sở công an phường Xuân Lập</t>
  </si>
  <si>
    <t>Xây dựng Trụ sở công an phường Suối Tre</t>
  </si>
  <si>
    <t>Xây dựng Trường TH Nguyễn Du (hạng mục 8 phòng học và phòng chức năng)</t>
  </si>
  <si>
    <t>Xây dựng trường MN Ánh Dương (vị trí Trường Tiểu học Bảo Vinh cũ)</t>
  </si>
  <si>
    <t>Xây dựng Trường TH Nguyễn Huệ (hạng mục các phòng học và phòng chức năng; sân nền)</t>
  </si>
  <si>
    <t>Cải tạo nâng cấp đường Suối Chồn - Bàu Cối, thị xã Long Khánh (nay là thành phố)</t>
  </si>
  <si>
    <t>B.3</t>
  </si>
  <si>
    <t>NGUỒN KẾT DƯ XÂY DỰNG CƠ BẢN NGÂN SÁCH THÀNH PHỐ</t>
  </si>
  <si>
    <t>THỰC HIỆN DỰ ÁN</t>
  </si>
  <si>
    <t>Chống ngập úng khu vực Suối Cải, TP. Long Khánh (vốn ngân sách tỉnh; ngân sách thành phố chi trả chi phí GPMB )</t>
  </si>
  <si>
    <t xml:space="preserve">NGUỒN XỔ SỐ KIẾN THIẾT </t>
  </si>
  <si>
    <t>Xây dựng đường N5-D4-N3 (giai đoạn 1) theo quy hoạch (chủ trương nhà nước đầu tư xây dựng nhân dân hiến đất và cây trồng, vật kiến trúc trên đất)</t>
  </si>
  <si>
    <t>Xây dựng mương thoát nước và kè mương tại tuyến đường số 1, ấp Hàng Gòn, xã Hàng Gòn</t>
  </si>
  <si>
    <t>Xây mới và nâng cấp sửa chữa mương thoát nước các tuyến đường 2,3,4,6,7,8,10,11 tại khu dân cư Cù Bị, ấp Hàng Gòn, xã Hàng Gòn</t>
  </si>
  <si>
    <t>CHUẨN BỊ ĐẦU TƯ</t>
  </si>
  <si>
    <t>Đầu tư xây dựng tuyến đường Thổ Lùn (giai đoạn 2) xã Bàu Trâm</t>
  </si>
  <si>
    <t>Đầu tư XD đường giao thông và công viên cây xanh dọc tuyến đường Huỳnh Văn Nghệ, P. Xuân Trung</t>
  </si>
  <si>
    <t>Đường Phạm Lạc, phường Xuân Thanh</t>
  </si>
  <si>
    <t>Nâng cấp tuyến đường Võ Duy Dương</t>
  </si>
  <si>
    <t>Đường CMT8 nối dài, thành phố Long Khánh và hạ tầng kỹ thuật các tuyến dường giao thông khu phức hợp phường Xuân an, Xuân Hòa, thành phố Long Khánh (2021-2024)</t>
  </si>
  <si>
    <t>NGUỒN TỈNH HỖ TRỢ CÁC XÃ ĐẦU TƯ THEO HÌNH THÚC XÃ HỘI HÓA ( NGUỒN XỔ SỐ KIẾN THIẾT CỦA TỈNH)</t>
  </si>
  <si>
    <t>Đường tổ 16, ấp Tân Phong, xã Hàng Gòn</t>
  </si>
  <si>
    <t>Đường tổ 9, ấp Tân Phong, xã Hàng Gòn</t>
  </si>
  <si>
    <t xml:space="preserve">Đường số 1, tổ 8, ấp Bàu Cối, xã Bảo Quang </t>
  </si>
  <si>
    <t>Đường số 1, tổ 5, ấp Thọ An, xã Bảo Quang</t>
  </si>
  <si>
    <t>Đường  số 1, tổ 9, ấp 18 Gia Đình, xã Bảo Quang</t>
  </si>
  <si>
    <t>Đường Lê A nối dài, xã Bình Lộc</t>
  </si>
  <si>
    <t>Đường hẻm 84, tổ 2C, ấp 1, xã Bình Lộc</t>
  </si>
  <si>
    <t>Đường tổ 3, 4, ấp Cây Da, xã Bình Lộc</t>
  </si>
  <si>
    <t>NGUỒN TỈNH HỖ TRỢ KHEN THƯỞNG NÔNG THÔN MỚI KIỂU MẪU ( NGUỒN XỔ SỐ KIẾN THIẾT CỦA TỈNH)</t>
  </si>
  <si>
    <t>Xã Bình Lộc</t>
  </si>
  <si>
    <r>
      <t xml:space="preserve">Công trình chuyển tiếp </t>
    </r>
    <r>
      <rPr>
        <sz val="12"/>
        <color indexed="8"/>
        <rFont val="Times New Roman"/>
        <family val="1"/>
      </rPr>
      <t>(Khởi công năm 2020)</t>
    </r>
  </si>
  <si>
    <r>
      <t xml:space="preserve">Trường Mầm non Hoa Hồng </t>
    </r>
    <r>
      <rPr>
        <i/>
        <sz val="12"/>
        <color indexed="8"/>
        <rFont val="Times New Roman"/>
        <family val="1"/>
      </rPr>
      <t>(chuẩn QG 2018)</t>
    </r>
  </si>
  <si>
    <r>
      <t>Cải tạo nâng cấp tuyến đường Hùng Vương</t>
    </r>
    <r>
      <rPr>
        <i/>
        <sz val="12"/>
        <color indexed="8"/>
        <rFont val="Times New Roman"/>
        <family val="1"/>
      </rPr>
      <t xml:space="preserve"> (vốn ngân sách tỉnh 50%+ vốn ngân sách thị xã 50%)</t>
    </r>
  </si>
  <si>
    <t>A.3</t>
  </si>
  <si>
    <t>Vốn Trung Ương (hỗ trợ có mục tiêu)</t>
  </si>
  <si>
    <t>Dự án chuẩn bị đầu tư</t>
  </si>
  <si>
    <t>Đường vành Đai 1, TP. Long Khánh</t>
  </si>
  <si>
    <t>B.4</t>
  </si>
  <si>
    <t>B.5</t>
  </si>
  <si>
    <t>PHÒNG TÀI CHÍNH - KẾ HOẠCH</t>
  </si>
  <si>
    <t>UBND THÀNH PHỐ LONG KHÁNH</t>
  </si>
  <si>
    <t>(Kèm theo Tờ trình số        /TTr-TCKH  ngày       tháng      năm 2021 của Phòng Tài chính - Kế hoạch thành phố)</t>
  </si>
  <si>
    <t>NGUỒN VỐN TRUNG ƯƠNG (hỗ trợ có mục tiêu)</t>
  </si>
  <si>
    <t>CHUYỂN NGUỒN NĂM 2021 SANG NĂM 2022</t>
  </si>
  <si>
    <t>Đường Vành đai 1, thành phố Long khánh, tỉnh Đồng Nai</t>
  </si>
  <si>
    <t>GIAO THÔNG</t>
  </si>
  <si>
    <t>a.1</t>
  </si>
  <si>
    <t>Cải tạo, nâng cấp đường Nguyễn Thị Minh Khai nối dài (giai đoạn 2) từ nút đường Quang Trung đến đường Nguyễn Trãi</t>
  </si>
  <si>
    <t>a.2</t>
  </si>
  <si>
    <t>Dự án khởi công mới</t>
  </si>
  <si>
    <t>Đường Vành đai 02, thành phố Long Khánh (NST 100%)</t>
  </si>
  <si>
    <t>Chỉnh trang đô thị, kè bờ nạo vết và kiến cố hóa Suối Rết, thành phố Long Khánh (NSTP khoảng 15tỷ xây dựng đường nội bộ)</t>
  </si>
  <si>
    <t>Nâng cấp mở rộng đường Ngô Quyền, thành phố Long Khánh (02 khu đất khoảng 42ha trên đường Ngô Quyền, thành phố Long Khánh)</t>
  </si>
  <si>
    <t>NÔNG NGHIỆP, LÂM NGHIỆP, DIÊM NGHIỆP, THỦY LỢI VÀ THỦY SẢN</t>
  </si>
  <si>
    <t>HOẠT ĐỘNG CỦA CÁC CƠ QUAN QUẢN LÝ NHÀ NƯỚC, ĐƠN VỊ SỰ NGHIỆP CÔNG LẬP, TỔ CHỨC CHÍNH TRỊ, TỔ CHỨC CHÍNH TRỊ - XÃ HỘI</t>
  </si>
  <si>
    <t>Xây dựng Trung tâm hành chính công thành phố Long Khánh</t>
  </si>
  <si>
    <t>CÔNG TRÌNH CÔNG CỘNG TẠI ĐÔ THỊ</t>
  </si>
  <si>
    <t>VĂN HÓA</t>
  </si>
  <si>
    <t>Y TẾ</t>
  </si>
  <si>
    <t>Cải tạo, sửa chữa 04 Trạm y tế phường Xuân Anh, phường Xuân Thanh, phường Xuân Bình, phường Phú Bình thành phố Long Khánh</t>
  </si>
  <si>
    <t>KẾ HOẠCH CHUYỂN NGUỒN NĂM 2021 SANG NĂM 2022</t>
  </si>
  <si>
    <t>NGÂN SÁCH TẬP TRUNG</t>
  </si>
  <si>
    <t>XỔ SỐ KIẾN THIẾT</t>
  </si>
  <si>
    <t>NGUỒN NGÂN SÁCH THÀNH PHỐ</t>
  </si>
  <si>
    <t>C.1</t>
  </si>
  <si>
    <t>KẾ HOẠCH GIAO ĐẦU NĂM</t>
  </si>
  <si>
    <t>C.1.1</t>
  </si>
  <si>
    <t>GIÁO DỤC, ĐÀO TẠO VÀ GIÁO DỤC NGHỀ NGHIỆP</t>
  </si>
  <si>
    <t>Xây dựng trường MN Xuân Thanh, phường Xuân Thanh</t>
  </si>
  <si>
    <t>AN NINH VÀ TRẬT TỰ, AN TOÀN XÃ HỘI</t>
  </si>
  <si>
    <t>QUỐC PHÒNG</t>
  </si>
  <si>
    <t>Sửa chữa Trụ sở UBND phường Xuân Trung</t>
  </si>
  <si>
    <t>XÃ HỘI</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</si>
</sst>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_(* #,##0.000_);_(* \(#,##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 #,##0.00_ ;_ * \-#,##0.00_ ;_ * &quot;-&quot;??_ ;_ @_ "/>
    <numFmt numFmtId="180" formatCode="_ * #,##0_ ;_ * \-#,##0_ ;_ * &quot;-&quot;??_ ;_ @_ "/>
    <numFmt numFmtId="181" formatCode="_-* #,##0\ _₫_-;\-* #,##0\ _₫_-;_-* &quot;-&quot;??\ _₫_-;_-@_-"/>
    <numFmt numFmtId="182" formatCode="#,##0\ _₫"/>
  </numFmts>
  <fonts count="48">
    <font>
      <sz val="10"/>
      <name val=".VnTime"/>
      <family val="0"/>
    </font>
    <font>
      <sz val="8"/>
      <name val=".VnTime"/>
      <family val="2"/>
    </font>
    <font>
      <b/>
      <sz val="12"/>
      <name val="Times New Roman"/>
      <family val="1"/>
    </font>
    <font>
      <b/>
      <sz val="13"/>
      <name val="Times New Roman"/>
      <family val="1"/>
    </font>
    <font>
      <sz val="13"/>
      <name val="Times New Roman"/>
      <family val="1"/>
    </font>
    <font>
      <sz val="13"/>
      <name val=".VnTime"/>
      <family val="2"/>
    </font>
    <font>
      <sz val="12"/>
      <name val="Times New Roman"/>
      <family val="1"/>
    </font>
    <font>
      <i/>
      <sz val="12"/>
      <name val="Times New Roman"/>
      <family val="1"/>
    </font>
    <font>
      <sz val="12"/>
      <name val=".VnTime"/>
      <family val="2"/>
    </font>
    <font>
      <sz val="9"/>
      <name val="Tahoma"/>
      <family val="2"/>
    </font>
    <font>
      <b/>
      <sz val="9"/>
      <name val="Tahoma"/>
      <family val="2"/>
    </font>
    <font>
      <i/>
      <sz val="13"/>
      <name val="Times New Roman"/>
      <family val="1"/>
    </font>
    <font>
      <i/>
      <sz val="12"/>
      <name val=".VnTime"/>
      <family val="2"/>
    </font>
    <font>
      <sz val="10"/>
      <name val="VnArial2"/>
      <family val="2"/>
    </font>
    <font>
      <sz val="10"/>
      <name val="VNI-Times"/>
      <family val="0"/>
    </font>
    <font>
      <sz val="12"/>
      <name val="VNI-Times"/>
      <family val="0"/>
    </font>
    <font>
      <sz val="10"/>
      <name val="Arial"/>
      <family val="2"/>
    </font>
    <font>
      <b/>
      <sz val="13"/>
      <name val=".VnTime"/>
      <family val="2"/>
    </font>
    <font>
      <b/>
      <i/>
      <sz val="12"/>
      <name val="Times New Roman"/>
      <family val="1"/>
    </font>
    <font>
      <b/>
      <sz val="12.5"/>
      <name val="Times New Roman"/>
      <family val="1"/>
    </font>
    <font>
      <sz val="12.5"/>
      <name val="Times New Roman"/>
      <family val="1"/>
    </font>
    <font>
      <i/>
      <sz val="12.5"/>
      <name val="Times New Roman"/>
      <family val="1"/>
    </font>
    <font>
      <sz val="12.5"/>
      <name val=".VnTime"/>
      <family val="2"/>
    </font>
    <font>
      <sz val="10"/>
      <name val="Times New Roman"/>
      <family val="1"/>
    </font>
    <font>
      <sz val="11"/>
      <color indexed="8"/>
      <name val="Calibri"/>
      <family val="2"/>
    </font>
    <font>
      <b/>
      <sz val="12"/>
      <color indexed="8"/>
      <name val="Times New Roman"/>
      <family val="1"/>
    </font>
    <font>
      <sz val="12"/>
      <color indexed="8"/>
      <name val="Times New Roman"/>
      <family val="1"/>
    </font>
    <font>
      <i/>
      <sz val="12"/>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indexed="8"/>
      <name val=".VnTime"/>
      <family val="2"/>
    </font>
    <font>
      <b/>
      <sz val="8"/>
      <name val=".VnTime"/>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dotted"/>
      <bottom style="thin"/>
    </border>
    <border>
      <left style="thin"/>
      <right style="thin"/>
      <top style="dotted"/>
      <bottom>
        <color indexed="63"/>
      </bottom>
    </border>
    <border>
      <left style="thin">
        <color indexed="8"/>
      </left>
      <right style="thin">
        <color indexed="8"/>
      </right>
      <top style="thin">
        <color indexed="8"/>
      </top>
      <bottom style="thin">
        <color indexed="8"/>
      </bottom>
    </border>
    <border>
      <left style="thin"/>
      <right style="thin"/>
      <top style="hair"/>
      <bottom style="hair"/>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4"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lignment/>
      <protection/>
    </xf>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16" fillId="0" borderId="0">
      <alignment/>
      <protection/>
    </xf>
    <xf numFmtId="0" fontId="16" fillId="0" borderId="0">
      <alignment/>
      <protection/>
    </xf>
    <xf numFmtId="0" fontId="24" fillId="0" borderId="0">
      <alignment/>
      <protection/>
    </xf>
    <xf numFmtId="0" fontId="23" fillId="0" borderId="0">
      <alignment/>
      <protection/>
    </xf>
    <xf numFmtId="0" fontId="15" fillId="0" borderId="0">
      <alignment/>
      <protection/>
    </xf>
    <xf numFmtId="0" fontId="24" fillId="0" borderId="0">
      <alignment/>
      <protection/>
    </xf>
    <xf numFmtId="0" fontId="15" fillId="0" borderId="0">
      <alignment/>
      <protection/>
    </xf>
    <xf numFmtId="0" fontId="14" fillId="0" borderId="0">
      <alignment/>
      <protection/>
    </xf>
    <xf numFmtId="0" fontId="13"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42" fontId="14"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5">
    <xf numFmtId="0" fontId="0" fillId="0" borderId="0" xfId="0" applyAlignment="1">
      <alignment/>
    </xf>
    <xf numFmtId="0" fontId="4" fillId="0" borderId="0" xfId="0" applyFont="1" applyAlignment="1">
      <alignment horizontal="center"/>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3" fillId="0" borderId="12" xfId="0" applyFont="1" applyBorder="1" applyAlignment="1">
      <alignment horizontal="center"/>
    </xf>
    <xf numFmtId="0" fontId="3" fillId="0" borderId="12" xfId="0" applyFont="1" applyBorder="1" applyAlignment="1">
      <alignment/>
    </xf>
    <xf numFmtId="0" fontId="4" fillId="0" borderId="0" xfId="0" applyFont="1" applyAlignment="1">
      <alignment horizontal="right"/>
    </xf>
    <xf numFmtId="0" fontId="3" fillId="0" borderId="0" xfId="0" applyFont="1" applyAlignment="1">
      <alignment horizontal="center"/>
    </xf>
    <xf numFmtId="0" fontId="5" fillId="0" borderId="0" xfId="0" applyFont="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center"/>
    </xf>
    <xf numFmtId="0" fontId="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xf>
    <xf numFmtId="0" fontId="2" fillId="0" borderId="12" xfId="0" applyFont="1" applyBorder="1" applyAlignment="1">
      <alignment horizontal="center"/>
    </xf>
    <xf numFmtId="0" fontId="2" fillId="0" borderId="12" xfId="0" applyFont="1" applyBorder="1" applyAlignment="1">
      <alignment/>
    </xf>
    <xf numFmtId="0" fontId="2" fillId="0" borderId="12" xfId="0" applyFont="1" applyBorder="1" applyAlignment="1">
      <alignment horizontal="left"/>
    </xf>
    <xf numFmtId="0" fontId="7" fillId="0" borderId="12" xfId="0" applyFont="1" applyBorder="1" applyAlignment="1">
      <alignment/>
    </xf>
    <xf numFmtId="0" fontId="8" fillId="0" borderId="0" xfId="0" applyFont="1" applyAlignment="1">
      <alignment/>
    </xf>
    <xf numFmtId="0" fontId="6" fillId="0" borderId="10" xfId="0" applyFont="1" applyBorder="1" applyAlignment="1">
      <alignment horizontal="center" vertical="center" wrapText="1"/>
    </xf>
    <xf numFmtId="0" fontId="6" fillId="0" borderId="12" xfId="0" applyFont="1" applyBorder="1" applyAlignment="1">
      <alignment horizontal="center"/>
    </xf>
    <xf numFmtId="0" fontId="7" fillId="0" borderId="12" xfId="0" applyFont="1" applyBorder="1" applyAlignment="1">
      <alignment horizontal="center"/>
    </xf>
    <xf numFmtId="0" fontId="8" fillId="0" borderId="0" xfId="0" applyFont="1" applyAlignment="1">
      <alignment horizontal="center"/>
    </xf>
    <xf numFmtId="173" fontId="4" fillId="0" borderId="0" xfId="42" applyNumberFormat="1" applyFont="1" applyAlignment="1">
      <alignment/>
    </xf>
    <xf numFmtId="173" fontId="4" fillId="0" borderId="10" xfId="42" applyNumberFormat="1" applyFont="1" applyBorder="1" applyAlignment="1">
      <alignment horizontal="center"/>
    </xf>
    <xf numFmtId="173" fontId="4" fillId="0" borderId="12" xfId="42" applyNumberFormat="1" applyFont="1" applyBorder="1" applyAlignment="1">
      <alignment/>
    </xf>
    <xf numFmtId="173" fontId="5" fillId="0" borderId="0" xfId="42" applyNumberFormat="1" applyFont="1" applyAlignment="1">
      <alignment/>
    </xf>
    <xf numFmtId="173" fontId="4" fillId="0" borderId="0" xfId="42" applyNumberFormat="1" applyFont="1" applyAlignment="1">
      <alignment horizontal="center"/>
    </xf>
    <xf numFmtId="173" fontId="4" fillId="0" borderId="11" xfId="42" applyNumberFormat="1" applyFont="1" applyBorder="1" applyAlignment="1">
      <alignment/>
    </xf>
    <xf numFmtId="173" fontId="3" fillId="0" borderId="12" xfId="42" applyNumberFormat="1" applyFont="1" applyBorder="1" applyAlignment="1">
      <alignment/>
    </xf>
    <xf numFmtId="173" fontId="6" fillId="0" borderId="12" xfId="42" applyNumberFormat="1" applyFont="1" applyBorder="1" applyAlignment="1">
      <alignment/>
    </xf>
    <xf numFmtId="173" fontId="4" fillId="0" borderId="13" xfId="42" applyNumberFormat="1" applyFont="1" applyBorder="1" applyAlignment="1">
      <alignment horizontal="center" vertical="center" wrapText="1"/>
    </xf>
    <xf numFmtId="0" fontId="6" fillId="0" borderId="12" xfId="0" applyFont="1" applyBorder="1" applyAlignment="1">
      <alignment horizontal="left"/>
    </xf>
    <xf numFmtId="0" fontId="6" fillId="0" borderId="12" xfId="0" applyFont="1" applyBorder="1" applyAlignment="1">
      <alignment horizontal="left" vertical="center" wrapText="1"/>
    </xf>
    <xf numFmtId="0" fontId="6" fillId="0" borderId="12" xfId="0" applyFont="1" applyBorder="1" applyAlignment="1">
      <alignment wrapText="1"/>
    </xf>
    <xf numFmtId="0" fontId="11" fillId="0" borderId="12" xfId="0" applyFont="1" applyBorder="1" applyAlignment="1">
      <alignment horizontal="center"/>
    </xf>
    <xf numFmtId="0" fontId="11" fillId="0" borderId="12" xfId="0" applyFont="1" applyBorder="1" applyAlignment="1">
      <alignment/>
    </xf>
    <xf numFmtId="173" fontId="11" fillId="0" borderId="12" xfId="42" applyNumberFormat="1" applyFont="1" applyBorder="1" applyAlignment="1">
      <alignment/>
    </xf>
    <xf numFmtId="0" fontId="11" fillId="0" borderId="0" xfId="0" applyFont="1" applyAlignment="1">
      <alignment/>
    </xf>
    <xf numFmtId="0" fontId="4" fillId="0" borderId="16" xfId="0" applyFont="1" applyBorder="1" applyAlignment="1">
      <alignment horizontal="center"/>
    </xf>
    <xf numFmtId="173" fontId="4" fillId="0" borderId="16" xfId="42" applyNumberFormat="1" applyFont="1" applyBorder="1" applyAlignment="1">
      <alignment/>
    </xf>
    <xf numFmtId="0" fontId="6" fillId="0" borderId="16" xfId="0" applyFont="1" applyBorder="1" applyAlignment="1">
      <alignment/>
    </xf>
    <xf numFmtId="173" fontId="6" fillId="0" borderId="16" xfId="42" applyNumberFormat="1" applyFont="1" applyBorder="1" applyAlignment="1">
      <alignment/>
    </xf>
    <xf numFmtId="173" fontId="7" fillId="0" borderId="12" xfId="0" applyNumberFormat="1" applyFont="1" applyBorder="1" applyAlignment="1">
      <alignment/>
    </xf>
    <xf numFmtId="0" fontId="12" fillId="0" borderId="0" xfId="0" applyFont="1" applyAlignment="1">
      <alignment/>
    </xf>
    <xf numFmtId="173" fontId="2" fillId="0" borderId="12" xfId="0" applyNumberFormat="1" applyFont="1" applyBorder="1" applyAlignment="1">
      <alignment/>
    </xf>
    <xf numFmtId="173" fontId="4" fillId="0" borderId="0" xfId="42" applyNumberFormat="1" applyFont="1" applyAlignment="1">
      <alignment horizontal="right"/>
    </xf>
    <xf numFmtId="0" fontId="4" fillId="0" borderId="12" xfId="0" applyFont="1" applyBorder="1" applyAlignment="1">
      <alignment wrapText="1"/>
    </xf>
    <xf numFmtId="0" fontId="11" fillId="0" borderId="12" xfId="0" applyFont="1" applyBorder="1" applyAlignment="1">
      <alignment wrapText="1"/>
    </xf>
    <xf numFmtId="173" fontId="5" fillId="0" borderId="0" xfId="42" applyNumberFormat="1" applyFont="1" applyAlignment="1">
      <alignment horizontal="center"/>
    </xf>
    <xf numFmtId="0" fontId="4" fillId="0" borderId="0" xfId="0" applyFont="1" applyBorder="1" applyAlignment="1">
      <alignment horizontal="center"/>
    </xf>
    <xf numFmtId="0" fontId="4" fillId="0" borderId="0" xfId="0" applyFont="1" applyBorder="1" applyAlignment="1">
      <alignment wrapText="1"/>
    </xf>
    <xf numFmtId="173" fontId="4" fillId="0" borderId="0" xfId="42" applyNumberFormat="1" applyFont="1" applyBorder="1" applyAlignment="1">
      <alignment/>
    </xf>
    <xf numFmtId="0" fontId="4" fillId="0" borderId="16" xfId="0" applyFont="1" applyBorder="1" applyAlignment="1">
      <alignment wrapText="1"/>
    </xf>
    <xf numFmtId="0" fontId="6" fillId="0" borderId="17" xfId="0" applyFont="1" applyBorder="1" applyAlignment="1">
      <alignment/>
    </xf>
    <xf numFmtId="173" fontId="6" fillId="0" borderId="17" xfId="42" applyNumberFormat="1" applyFont="1" applyBorder="1" applyAlignment="1">
      <alignment/>
    </xf>
    <xf numFmtId="0" fontId="7" fillId="0" borderId="0" xfId="0" applyFont="1" applyAlignment="1">
      <alignment/>
    </xf>
    <xf numFmtId="173" fontId="4" fillId="0" borderId="10" xfId="42" applyNumberFormat="1" applyFont="1" applyBorder="1" applyAlignment="1">
      <alignment/>
    </xf>
    <xf numFmtId="173" fontId="5" fillId="0" borderId="10" xfId="42" applyNumberFormat="1" applyFont="1" applyBorder="1" applyAlignment="1">
      <alignment/>
    </xf>
    <xf numFmtId="0" fontId="4" fillId="0" borderId="10" xfId="0" applyFont="1" applyBorder="1" applyAlignment="1">
      <alignment/>
    </xf>
    <xf numFmtId="0" fontId="3" fillId="0" borderId="10" xfId="0" applyFont="1" applyBorder="1" applyAlignment="1">
      <alignment horizontal="center"/>
    </xf>
    <xf numFmtId="173" fontId="3" fillId="0" borderId="10" xfId="42" applyNumberFormat="1" applyFont="1" applyBorder="1" applyAlignment="1">
      <alignment/>
    </xf>
    <xf numFmtId="173" fontId="6" fillId="0" borderId="10" xfId="42" applyNumberFormat="1" applyFont="1" applyBorder="1" applyAlignment="1">
      <alignment/>
    </xf>
    <xf numFmtId="0" fontId="2" fillId="0" borderId="0" xfId="0" applyFont="1" applyAlignment="1">
      <alignment/>
    </xf>
    <xf numFmtId="0" fontId="2" fillId="0" borderId="10" xfId="63" applyFont="1" applyFill="1" applyBorder="1" applyAlignment="1">
      <alignment vertical="center" wrapText="1"/>
      <protection/>
    </xf>
    <xf numFmtId="0" fontId="4" fillId="0" borderId="10" xfId="0" applyFont="1" applyBorder="1" applyAlignment="1">
      <alignment horizontal="left" wrapText="1"/>
    </xf>
    <xf numFmtId="0" fontId="4" fillId="0" borderId="10" xfId="0" applyFont="1" applyBorder="1" applyAlignment="1">
      <alignment wrapText="1"/>
    </xf>
    <xf numFmtId="0" fontId="6" fillId="0" borderId="10" xfId="63" applyFont="1" applyFill="1" applyBorder="1" applyAlignment="1">
      <alignment vertical="center" wrapText="1"/>
      <protection/>
    </xf>
    <xf numFmtId="3" fontId="6" fillId="0" borderId="10" xfId="46" applyNumberFormat="1" applyFont="1" applyFill="1" applyBorder="1" applyAlignment="1">
      <alignment vertical="center"/>
    </xf>
    <xf numFmtId="0" fontId="5" fillId="0" borderId="10" xfId="0" applyFont="1" applyBorder="1" applyAlignment="1">
      <alignment horizontal="center"/>
    </xf>
    <xf numFmtId="0" fontId="5" fillId="0" borderId="10" xfId="0" applyFont="1" applyBorder="1" applyAlignment="1">
      <alignment/>
    </xf>
    <xf numFmtId="173" fontId="11" fillId="0" borderId="10" xfId="42" applyNumberFormat="1" applyFont="1" applyBorder="1" applyAlignment="1">
      <alignment horizontal="center"/>
    </xf>
    <xf numFmtId="173" fontId="3" fillId="0" borderId="10" xfId="42" applyNumberFormat="1" applyFont="1" applyBorder="1" applyAlignment="1">
      <alignment horizontal="center"/>
    </xf>
    <xf numFmtId="0" fontId="6" fillId="0" borderId="10" xfId="63" applyFont="1" applyFill="1" applyBorder="1" applyAlignment="1" quotePrefix="1">
      <alignment vertical="center" wrapText="1"/>
      <protection/>
    </xf>
    <xf numFmtId="0" fontId="3" fillId="0" borderId="10" xfId="0" applyFont="1" applyBorder="1" applyAlignment="1">
      <alignment/>
    </xf>
    <xf numFmtId="0" fontId="17" fillId="0" borderId="10" xfId="0" applyFont="1" applyBorder="1" applyAlignment="1">
      <alignment horizontal="center"/>
    </xf>
    <xf numFmtId="173" fontId="17" fillId="0" borderId="10" xfId="42" applyNumberFormat="1" applyFont="1" applyBorder="1" applyAlignment="1">
      <alignment/>
    </xf>
    <xf numFmtId="0" fontId="17" fillId="0" borderId="0" xfId="0" applyFont="1" applyAlignment="1">
      <alignment/>
    </xf>
    <xf numFmtId="0" fontId="17" fillId="0" borderId="10" xfId="0" applyFont="1" applyBorder="1" applyAlignment="1">
      <alignment/>
    </xf>
    <xf numFmtId="173" fontId="6" fillId="0" borderId="0" xfId="42" applyNumberFormat="1" applyFont="1" applyAlignment="1">
      <alignment/>
    </xf>
    <xf numFmtId="0" fontId="6" fillId="0" borderId="10" xfId="0" applyFont="1" applyBorder="1" applyAlignment="1">
      <alignment horizontal="center"/>
    </xf>
    <xf numFmtId="0" fontId="7" fillId="0" borderId="0" xfId="0" applyFont="1" applyAlignment="1">
      <alignment/>
    </xf>
    <xf numFmtId="173" fontId="8" fillId="0" borderId="0" xfId="42" applyNumberFormat="1" applyFont="1" applyAlignment="1">
      <alignment/>
    </xf>
    <xf numFmtId="3" fontId="6" fillId="0" borderId="0" xfId="42" applyNumberFormat="1" applyFont="1" applyAlignment="1">
      <alignment/>
    </xf>
    <xf numFmtId="3" fontId="6" fillId="0" borderId="10" xfId="0" applyNumberFormat="1" applyFont="1" applyBorder="1" applyAlignment="1">
      <alignment horizontal="center"/>
    </xf>
    <xf numFmtId="3" fontId="8" fillId="0" borderId="0" xfId="42" applyNumberFormat="1" applyFont="1" applyAlignment="1">
      <alignment/>
    </xf>
    <xf numFmtId="0" fontId="6" fillId="0" borderId="10" xfId="0" applyFont="1" applyBorder="1" applyAlignment="1">
      <alignment/>
    </xf>
    <xf numFmtId="3" fontId="6" fillId="0" borderId="10" xfId="42" applyNumberFormat="1" applyFont="1" applyBorder="1" applyAlignment="1">
      <alignment/>
    </xf>
    <xf numFmtId="0" fontId="2" fillId="0" borderId="10" xfId="0" applyFont="1" applyBorder="1" applyAlignment="1">
      <alignment horizontal="center"/>
    </xf>
    <xf numFmtId="173" fontId="2" fillId="0" borderId="10" xfId="42" applyNumberFormat="1" applyFont="1" applyBorder="1" applyAlignment="1">
      <alignment horizontal="center"/>
    </xf>
    <xf numFmtId="0" fontId="2" fillId="0" borderId="10" xfId="0" applyFont="1" applyBorder="1" applyAlignment="1">
      <alignment horizontal="left"/>
    </xf>
    <xf numFmtId="173" fontId="2" fillId="0" borderId="10" xfId="42" applyNumberFormat="1" applyFont="1" applyBorder="1" applyAlignment="1">
      <alignment horizontal="left"/>
    </xf>
    <xf numFmtId="173" fontId="2" fillId="0" borderId="10" xfId="42" applyNumberFormat="1" applyFont="1" applyBorder="1" applyAlignment="1">
      <alignment/>
    </xf>
    <xf numFmtId="0" fontId="2" fillId="0" borderId="10" xfId="0" applyFont="1" applyBorder="1" applyAlignment="1">
      <alignment/>
    </xf>
    <xf numFmtId="3" fontId="2" fillId="0" borderId="10" xfId="42" applyNumberFormat="1" applyFont="1" applyBorder="1" applyAlignment="1">
      <alignment/>
    </xf>
    <xf numFmtId="0" fontId="6" fillId="0" borderId="10" xfId="0" applyFont="1" applyBorder="1" applyAlignment="1">
      <alignment horizontal="left" vertical="center" wrapText="1"/>
    </xf>
    <xf numFmtId="173" fontId="7" fillId="0" borderId="10" xfId="42" applyNumberFormat="1" applyFont="1" applyBorder="1" applyAlignment="1">
      <alignment/>
    </xf>
    <xf numFmtId="3" fontId="7" fillId="0" borderId="10" xfId="42" applyNumberFormat="1" applyFont="1" applyBorder="1" applyAlignment="1">
      <alignment/>
    </xf>
    <xf numFmtId="0" fontId="6" fillId="0" borderId="10" xfId="0" applyFont="1" applyBorder="1" applyAlignment="1">
      <alignment wrapText="1"/>
    </xf>
    <xf numFmtId="0" fontId="7" fillId="0" borderId="10" xfId="0" applyFont="1" applyBorder="1" applyAlignment="1">
      <alignment wrapText="1"/>
    </xf>
    <xf numFmtId="0" fontId="18" fillId="0" borderId="10" xfId="0" applyFont="1" applyBorder="1" applyAlignment="1">
      <alignment/>
    </xf>
    <xf numFmtId="0" fontId="18" fillId="0" borderId="10" xfId="0" applyFont="1" applyBorder="1" applyAlignment="1">
      <alignment horizontal="center"/>
    </xf>
    <xf numFmtId="173" fontId="18" fillId="0" borderId="10" xfId="42" applyNumberFormat="1" applyFont="1" applyBorder="1" applyAlignment="1">
      <alignment/>
    </xf>
    <xf numFmtId="3" fontId="18" fillId="0" borderId="10" xfId="42" applyNumberFormat="1" applyFont="1" applyBorder="1" applyAlignment="1">
      <alignment/>
    </xf>
    <xf numFmtId="0" fontId="18" fillId="0" borderId="0" xfId="0" applyFont="1" applyAlignment="1">
      <alignment/>
    </xf>
    <xf numFmtId="3" fontId="2" fillId="0" borderId="10" xfId="42" applyNumberFormat="1" applyFont="1" applyBorder="1" applyAlignment="1">
      <alignment horizontal="right"/>
    </xf>
    <xf numFmtId="0" fontId="19" fillId="0" borderId="0" xfId="0" applyFont="1" applyFill="1" applyAlignment="1">
      <alignment/>
    </xf>
    <xf numFmtId="0" fontId="20" fillId="0" borderId="0" xfId="0" applyFont="1" applyFill="1" applyAlignment="1">
      <alignment/>
    </xf>
    <xf numFmtId="173" fontId="20" fillId="0" borderId="0" xfId="42" applyNumberFormat="1" applyFont="1" applyFill="1" applyAlignment="1">
      <alignment/>
    </xf>
    <xf numFmtId="0" fontId="20" fillId="0" borderId="0" xfId="0" applyFont="1" applyFill="1" applyAlignment="1">
      <alignment horizontal="center"/>
    </xf>
    <xf numFmtId="0" fontId="21" fillId="0" borderId="0" xfId="0" applyFont="1" applyFill="1" applyAlignment="1">
      <alignment horizontal="center"/>
    </xf>
    <xf numFmtId="0" fontId="21" fillId="0" borderId="0" xfId="0" applyFont="1" applyFill="1" applyAlignment="1">
      <alignment/>
    </xf>
    <xf numFmtId="173" fontId="20" fillId="0" borderId="0" xfId="42" applyNumberFormat="1" applyFont="1" applyFill="1" applyAlignment="1">
      <alignment horizontal="right"/>
    </xf>
    <xf numFmtId="0" fontId="19" fillId="0" borderId="0" xfId="0" applyFont="1" applyFill="1" applyAlignment="1">
      <alignment/>
    </xf>
    <xf numFmtId="0" fontId="20" fillId="0" borderId="0" xfId="0" applyFont="1" applyFill="1" applyAlignment="1">
      <alignment horizontal="right"/>
    </xf>
    <xf numFmtId="0" fontId="21" fillId="0" borderId="0" xfId="0" applyFont="1" applyFill="1" applyAlignment="1">
      <alignment/>
    </xf>
    <xf numFmtId="0" fontId="22" fillId="0" borderId="0" xfId="0" applyFont="1" applyFill="1" applyAlignment="1">
      <alignment/>
    </xf>
    <xf numFmtId="0" fontId="22" fillId="0" borderId="0" xfId="0" applyFont="1" applyFill="1" applyAlignment="1">
      <alignment horizontal="center"/>
    </xf>
    <xf numFmtId="173" fontId="22" fillId="0" borderId="0" xfId="42" applyNumberFormat="1" applyFont="1" applyFill="1" applyAlignment="1">
      <alignment/>
    </xf>
    <xf numFmtId="173" fontId="8" fillId="0" borderId="10" xfId="42" applyNumberFormat="1" applyFont="1" applyBorder="1" applyAlignment="1">
      <alignment/>
    </xf>
    <xf numFmtId="173" fontId="6" fillId="0" borderId="10" xfId="42" applyNumberFormat="1" applyFont="1" applyBorder="1" applyAlignment="1">
      <alignment horizontal="center"/>
    </xf>
    <xf numFmtId="3" fontId="6" fillId="0" borderId="10" xfId="0" applyNumberFormat="1" applyFont="1" applyFill="1" applyBorder="1" applyAlignment="1" quotePrefix="1">
      <alignment horizontal="center" vertical="center" wrapText="1"/>
    </xf>
    <xf numFmtId="3" fontId="6" fillId="0" borderId="10" xfId="67" applyNumberFormat="1" applyFont="1" applyFill="1" applyBorder="1" applyAlignment="1">
      <alignment horizontal="left" vertical="center" wrapText="1"/>
      <protection/>
    </xf>
    <xf numFmtId="3" fontId="6" fillId="0" borderId="10" xfId="42" applyNumberFormat="1" applyFont="1" applyFill="1" applyBorder="1" applyAlignment="1">
      <alignment horizontal="right" vertical="center" wrapText="1"/>
    </xf>
    <xf numFmtId="173" fontId="6" fillId="0" borderId="10" xfId="42" applyNumberFormat="1" applyFont="1" applyFill="1" applyBorder="1" applyAlignment="1">
      <alignment/>
    </xf>
    <xf numFmtId="0" fontId="6" fillId="24" borderId="10" xfId="62" applyFont="1" applyFill="1" applyBorder="1" applyAlignment="1">
      <alignment horizontal="left" vertical="center" wrapText="1"/>
      <protection/>
    </xf>
    <xf numFmtId="0" fontId="6" fillId="24" borderId="10" xfId="0" applyFont="1" applyFill="1" applyBorder="1" applyAlignment="1">
      <alignment horizontal="left" vertical="center" wrapText="1"/>
    </xf>
    <xf numFmtId="2" fontId="26" fillId="24" borderId="10" xfId="0" applyNumberFormat="1" applyFont="1" applyFill="1" applyBorder="1" applyAlignment="1">
      <alignment wrapText="1"/>
    </xf>
    <xf numFmtId="3" fontId="26" fillId="0" borderId="10" xfId="44" applyNumberFormat="1" applyFont="1" applyFill="1" applyBorder="1" applyAlignment="1">
      <alignment horizontal="right" vertical="center" wrapText="1"/>
    </xf>
    <xf numFmtId="3" fontId="20" fillId="0" borderId="0" xfId="0" applyNumberFormat="1" applyFont="1" applyFill="1" applyAlignment="1">
      <alignment/>
    </xf>
    <xf numFmtId="0" fontId="2" fillId="0" borderId="10" xfId="0" applyFont="1" applyFill="1" applyBorder="1" applyAlignment="1">
      <alignment horizontal="center" vertical="center" wrapText="1"/>
    </xf>
    <xf numFmtId="173" fontId="2" fillId="0" borderId="10" xfId="42" applyNumberFormat="1" applyFont="1" applyFill="1" applyBorder="1" applyAlignment="1">
      <alignment horizontal="center" vertical="center" wrapText="1"/>
    </xf>
    <xf numFmtId="0" fontId="6" fillId="0" borderId="10" xfId="0" applyFont="1" applyFill="1" applyBorder="1" applyAlignment="1">
      <alignment horizontal="center"/>
    </xf>
    <xf numFmtId="173" fontId="6" fillId="0" borderId="10" xfId="42" applyNumberFormat="1" applyFont="1" applyFill="1" applyBorder="1" applyAlignment="1">
      <alignment/>
    </xf>
    <xf numFmtId="0" fontId="6" fillId="0" borderId="10" xfId="0" applyFont="1" applyFill="1" applyBorder="1" applyAlignment="1">
      <alignment/>
    </xf>
    <xf numFmtId="0" fontId="2" fillId="0" borderId="10" xfId="0" applyFont="1" applyFill="1" applyBorder="1" applyAlignment="1">
      <alignment horizontal="center"/>
    </xf>
    <xf numFmtId="173" fontId="2" fillId="0" borderId="10" xfId="42" applyNumberFormat="1" applyFont="1" applyFill="1" applyBorder="1" applyAlignment="1">
      <alignment/>
    </xf>
    <xf numFmtId="0" fontId="2" fillId="0" borderId="10" xfId="0" applyFont="1" applyFill="1" applyBorder="1" applyAlignment="1">
      <alignment vertical="center" wrapText="1"/>
    </xf>
    <xf numFmtId="173" fontId="2" fillId="0" borderId="10" xfId="59" applyNumberFormat="1" applyFont="1" applyFill="1" applyBorder="1">
      <alignment/>
      <protection/>
    </xf>
    <xf numFmtId="173" fontId="7" fillId="0" borderId="10" xfId="42" applyNumberFormat="1" applyFont="1" applyFill="1" applyBorder="1" applyAlignment="1">
      <alignment/>
    </xf>
    <xf numFmtId="0" fontId="6" fillId="0" borderId="10" xfId="59" applyFont="1" applyFill="1" applyBorder="1" applyAlignment="1">
      <alignment horizontal="center" vertical="center"/>
      <protection/>
    </xf>
    <xf numFmtId="0" fontId="6" fillId="0" borderId="10" xfId="59" applyFont="1" applyFill="1" applyBorder="1" applyAlignment="1">
      <alignment horizontal="left" vertical="center" wrapText="1"/>
      <protection/>
    </xf>
    <xf numFmtId="173" fontId="6" fillId="0" borderId="10" xfId="59" applyNumberFormat="1" applyFont="1" applyFill="1" applyBorder="1" applyAlignment="1">
      <alignment horizontal="right" vertical="center"/>
      <protection/>
    </xf>
    <xf numFmtId="3" fontId="6" fillId="0" borderId="10" xfId="66" applyNumberFormat="1" applyFont="1" applyFill="1" applyBorder="1" applyAlignment="1">
      <alignment vertical="center" wrapText="1"/>
      <protection/>
    </xf>
    <xf numFmtId="3" fontId="6" fillId="0" borderId="10" xfId="60" applyNumberFormat="1" applyFont="1" applyFill="1" applyBorder="1" applyAlignment="1">
      <alignment vertical="center" wrapText="1"/>
      <protection/>
    </xf>
    <xf numFmtId="0" fontId="2" fillId="0" borderId="10" xfId="59" applyFont="1" applyFill="1" applyBorder="1" applyAlignment="1">
      <alignment horizontal="center" vertical="center"/>
      <protection/>
    </xf>
    <xf numFmtId="3" fontId="2" fillId="0" borderId="10" xfId="66" applyNumberFormat="1" applyFont="1" applyFill="1" applyBorder="1" applyAlignment="1">
      <alignment vertical="center" wrapText="1"/>
      <protection/>
    </xf>
    <xf numFmtId="3" fontId="2" fillId="0" borderId="10" xfId="70" applyNumberFormat="1" applyFont="1" applyFill="1" applyBorder="1" applyAlignment="1">
      <alignment/>
    </xf>
    <xf numFmtId="3" fontId="6" fillId="24" borderId="10" xfId="59" applyNumberFormat="1" applyFont="1" applyFill="1" applyBorder="1" applyAlignment="1">
      <alignment vertical="center" wrapText="1"/>
      <protection/>
    </xf>
    <xf numFmtId="173" fontId="6" fillId="24" borderId="10" xfId="59" applyNumberFormat="1" applyFont="1" applyFill="1" applyBorder="1" applyAlignment="1">
      <alignment horizontal="right" vertical="center"/>
      <protection/>
    </xf>
    <xf numFmtId="0" fontId="6" fillId="0" borderId="18" xfId="0" applyFont="1" applyFill="1" applyBorder="1" applyAlignment="1">
      <alignment vertical="center" wrapText="1"/>
    </xf>
    <xf numFmtId="173" fontId="2" fillId="0" borderId="10" xfId="45" applyNumberFormat="1" applyFont="1" applyFill="1" applyBorder="1" applyAlignment="1">
      <alignment/>
    </xf>
    <xf numFmtId="0" fontId="6" fillId="0" borderId="10" xfId="66" applyFont="1" applyFill="1" applyBorder="1" applyAlignment="1">
      <alignment vertical="center" wrapText="1"/>
      <protection/>
    </xf>
    <xf numFmtId="3" fontId="6" fillId="0" borderId="10" xfId="59" applyNumberFormat="1" applyFont="1" applyFill="1" applyBorder="1" applyAlignment="1">
      <alignment vertical="center" wrapText="1"/>
      <protection/>
    </xf>
    <xf numFmtId="0" fontId="2" fillId="0" borderId="10" xfId="59" applyFont="1" applyFill="1" applyBorder="1" applyAlignment="1">
      <alignment horizontal="left" vertical="center" wrapText="1"/>
      <protection/>
    </xf>
    <xf numFmtId="3" fontId="2" fillId="0" borderId="10" xfId="59" applyNumberFormat="1" applyFont="1" applyFill="1" applyBorder="1" applyAlignment="1">
      <alignment vertical="center" wrapText="1"/>
      <protection/>
    </xf>
    <xf numFmtId="173" fontId="2" fillId="0" borderId="10" xfId="59" applyNumberFormat="1" applyFont="1" applyFill="1" applyBorder="1" applyAlignment="1">
      <alignment horizontal="right" vertical="center"/>
      <protection/>
    </xf>
    <xf numFmtId="0" fontId="2" fillId="0" borderId="10" xfId="59" applyFont="1" applyFill="1" applyBorder="1" applyAlignment="1">
      <alignment vertical="center" wrapText="1"/>
      <protection/>
    </xf>
    <xf numFmtId="3" fontId="25"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left" vertical="center" wrapText="1"/>
    </xf>
    <xf numFmtId="3" fontId="2" fillId="0" borderId="10" xfId="42" applyNumberFormat="1" applyFont="1" applyFill="1" applyBorder="1" applyAlignment="1" quotePrefix="1">
      <alignment horizontal="right" vertical="center" wrapText="1"/>
    </xf>
    <xf numFmtId="0" fontId="25" fillId="0" borderId="10" xfId="0" applyFont="1" applyFill="1" applyBorder="1" applyAlignment="1">
      <alignment horizontal="center" vertical="center" wrapText="1"/>
    </xf>
    <xf numFmtId="3" fontId="25" fillId="0" borderId="10" xfId="0" applyNumberFormat="1" applyFont="1" applyFill="1" applyBorder="1" applyAlignment="1">
      <alignment horizontal="left" vertical="center" wrapText="1"/>
    </xf>
    <xf numFmtId="3" fontId="2" fillId="0" borderId="10" xfId="0" applyNumberFormat="1" applyFont="1" applyFill="1" applyBorder="1" applyAlignment="1">
      <alignment/>
    </xf>
    <xf numFmtId="3" fontId="2" fillId="0" borderId="10" xfId="42" applyNumberFormat="1" applyFont="1" applyFill="1" applyBorder="1" applyAlignment="1">
      <alignment horizontal="right" vertical="center" wrapText="1"/>
    </xf>
    <xf numFmtId="3" fontId="26" fillId="0" borderId="1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3" fontId="26"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24" borderId="10" xfId="59" applyFont="1" applyFill="1" applyBorder="1" applyAlignment="1">
      <alignment horizontal="left" vertical="center" wrapText="1"/>
      <protection/>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3" fontId="2" fillId="0" borderId="10" xfId="0" applyNumberFormat="1" applyFont="1" applyFill="1" applyBorder="1" applyAlignment="1" quotePrefix="1">
      <alignment horizontal="center" vertical="center" wrapText="1"/>
    </xf>
    <xf numFmtId="3" fontId="2" fillId="0" borderId="10" xfId="67" applyNumberFormat="1" applyFont="1" applyFill="1" applyBorder="1" applyAlignment="1">
      <alignment horizontal="left" vertical="center" wrapText="1"/>
      <protection/>
    </xf>
    <xf numFmtId="3" fontId="26" fillId="0" borderId="10" xfId="0" applyNumberFormat="1" applyFont="1" applyFill="1" applyBorder="1" applyAlignment="1" quotePrefix="1">
      <alignment horizontal="center" vertical="center" wrapText="1"/>
    </xf>
    <xf numFmtId="0" fontId="26" fillId="0" borderId="10" xfId="62" applyFont="1" applyFill="1" applyBorder="1" applyAlignment="1">
      <alignment horizontal="left" vertical="center" wrapText="1"/>
      <protection/>
    </xf>
    <xf numFmtId="3" fontId="25" fillId="0" borderId="10" xfId="0" applyNumberFormat="1" applyFont="1" applyFill="1" applyBorder="1" applyAlignment="1" quotePrefix="1">
      <alignment horizontal="center" vertical="center" wrapText="1"/>
    </xf>
    <xf numFmtId="0" fontId="25" fillId="0" borderId="10" xfId="0" applyFont="1" applyFill="1" applyBorder="1" applyAlignment="1">
      <alignment horizontal="left" vertical="center" wrapText="1"/>
    </xf>
    <xf numFmtId="3" fontId="26" fillId="0" borderId="10" xfId="65" applyNumberFormat="1" applyFont="1" applyFill="1" applyBorder="1" applyAlignment="1">
      <alignment horizontal="left" vertical="center" wrapText="1"/>
      <protection/>
    </xf>
    <xf numFmtId="0" fontId="26" fillId="0" borderId="19" xfId="62" applyFont="1" applyFill="1" applyBorder="1" applyAlignment="1">
      <alignment vertical="center" wrapText="1"/>
      <protection/>
    </xf>
    <xf numFmtId="3" fontId="2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3" fontId="6" fillId="24" borderId="10" xfId="0" applyNumberFormat="1" applyFont="1" applyFill="1" applyBorder="1" applyAlignment="1">
      <alignment horizontal="center" vertical="center" wrapText="1"/>
    </xf>
    <xf numFmtId="2" fontId="6" fillId="24" borderId="10" xfId="0" applyNumberFormat="1" applyFont="1" applyFill="1" applyBorder="1" applyAlignment="1">
      <alignment horizontal="left" vertical="center" wrapText="1"/>
    </xf>
    <xf numFmtId="0" fontId="6" fillId="0" borderId="10" xfId="62" applyFont="1" applyFill="1" applyBorder="1" applyAlignment="1">
      <alignment horizontal="left" vertical="center" wrapText="1"/>
      <protection/>
    </xf>
    <xf numFmtId="3" fontId="2" fillId="0" borderId="10" xfId="0" applyNumberFormat="1" applyFont="1" applyFill="1" applyBorder="1" applyAlignment="1">
      <alignment horizontal="right" vertical="center" wrapText="1"/>
    </xf>
    <xf numFmtId="3" fontId="25" fillId="0" borderId="10" xfId="0" applyNumberFormat="1" applyFont="1" applyFill="1" applyBorder="1" applyAlignment="1">
      <alignment horizontal="center" vertical="center"/>
    </xf>
    <xf numFmtId="3" fontId="25" fillId="0" borderId="10" xfId="0" applyNumberFormat="1" applyFont="1" applyFill="1" applyBorder="1" applyAlignment="1">
      <alignment horizontal="left" wrapText="1"/>
    </xf>
    <xf numFmtId="3" fontId="25" fillId="0" borderId="10" xfId="0" applyNumberFormat="1" applyFont="1" applyFill="1" applyBorder="1" applyAlignment="1">
      <alignment horizontal="center"/>
    </xf>
    <xf numFmtId="0" fontId="2" fillId="24" borderId="10" xfId="0" applyFont="1" applyFill="1" applyBorder="1" applyAlignment="1">
      <alignment wrapText="1"/>
    </xf>
    <xf numFmtId="3" fontId="2" fillId="24" borderId="10" xfId="0" applyNumberFormat="1" applyFont="1" applyFill="1" applyBorder="1" applyAlignment="1">
      <alignment horizontal="right" vertical="center" wrapText="1"/>
    </xf>
    <xf numFmtId="0" fontId="26" fillId="24" borderId="10" xfId="62" applyFont="1" applyFill="1" applyBorder="1" applyAlignment="1">
      <alignment horizontal="left" vertical="center" wrapText="1"/>
      <protection/>
    </xf>
    <xf numFmtId="3" fontId="6" fillId="24" borderId="10" xfId="0" applyNumberFormat="1" applyFont="1" applyFill="1" applyBorder="1" applyAlignment="1">
      <alignment horizontal="right" vertical="center" wrapText="1"/>
    </xf>
    <xf numFmtId="0" fontId="6" fillId="24" borderId="10" xfId="0" applyFont="1" applyFill="1" applyBorder="1" applyAlignment="1">
      <alignment wrapText="1"/>
    </xf>
    <xf numFmtId="3" fontId="26" fillId="24" borderId="10" xfId="67" applyNumberFormat="1" applyFont="1" applyFill="1" applyBorder="1" applyAlignment="1">
      <alignment horizontal="left" vertical="center" wrapText="1"/>
      <protection/>
    </xf>
    <xf numFmtId="3" fontId="2" fillId="24" borderId="10" xfId="0" applyNumberFormat="1" applyFont="1" applyFill="1" applyBorder="1" applyAlignment="1">
      <alignment wrapText="1"/>
    </xf>
    <xf numFmtId="0" fontId="26" fillId="24" borderId="10" xfId="0" applyFont="1" applyFill="1" applyBorder="1" applyAlignment="1">
      <alignment horizontal="left" vertical="center" wrapText="1"/>
    </xf>
    <xf numFmtId="3" fontId="26" fillId="24" borderId="10" xfId="65" applyNumberFormat="1" applyFont="1" applyFill="1" applyBorder="1" applyAlignment="1">
      <alignment horizontal="left" vertical="center" wrapText="1"/>
      <protection/>
    </xf>
    <xf numFmtId="42" fontId="26" fillId="24" borderId="10" xfId="71" applyFont="1" applyFill="1" applyBorder="1" applyAlignment="1">
      <alignment horizontal="left" vertical="center" wrapText="1"/>
    </xf>
    <xf numFmtId="3" fontId="2" fillId="24" borderId="10" xfId="0" applyNumberFormat="1" applyFont="1" applyFill="1" applyBorder="1" applyAlignment="1">
      <alignment horizontal="right" vertical="center"/>
    </xf>
    <xf numFmtId="3" fontId="6" fillId="24" borderId="10" xfId="0" applyNumberFormat="1" applyFont="1" applyFill="1" applyBorder="1" applyAlignment="1">
      <alignment horizontal="right" vertical="center"/>
    </xf>
    <xf numFmtId="42" fontId="25" fillId="24" borderId="10" xfId="71" applyFont="1" applyFill="1" applyBorder="1" applyAlignment="1">
      <alignment horizontal="left" vertical="center" wrapText="1"/>
    </xf>
    <xf numFmtId="0" fontId="26" fillId="24" borderId="10" xfId="62" applyFont="1" applyFill="1" applyBorder="1" applyAlignment="1">
      <alignment vertical="center" wrapText="1"/>
      <protection/>
    </xf>
    <xf numFmtId="0" fontId="25" fillId="24" borderId="10" xfId="0" applyFont="1" applyFill="1" applyBorder="1" applyAlignment="1">
      <alignment horizontal="left" vertical="center" wrapText="1"/>
    </xf>
    <xf numFmtId="0" fontId="26" fillId="24" borderId="10" xfId="0" applyFont="1" applyFill="1" applyBorder="1" applyAlignment="1">
      <alignment/>
    </xf>
    <xf numFmtId="3" fontId="2" fillId="0" borderId="10" xfId="0" applyNumberFormat="1" applyFont="1" applyFill="1" applyBorder="1" applyAlignment="1">
      <alignment horizontal="right" vertical="center"/>
    </xf>
    <xf numFmtId="0" fontId="6" fillId="0" borderId="10" xfId="0" applyFont="1" applyFill="1" applyBorder="1" applyAlignment="1">
      <alignment wrapText="1"/>
    </xf>
    <xf numFmtId="3" fontId="6" fillId="0" borderId="10" xfId="0" applyNumberFormat="1" applyFont="1" applyFill="1" applyBorder="1" applyAlignment="1">
      <alignment horizontal="right" vertical="center"/>
    </xf>
    <xf numFmtId="0" fontId="2" fillId="0" borderId="10" xfId="0" applyFont="1" applyFill="1" applyBorder="1" applyAlignment="1">
      <alignment wrapText="1"/>
    </xf>
    <xf numFmtId="0" fontId="2" fillId="24" borderId="10" xfId="0" applyFont="1" applyFill="1" applyBorder="1" applyAlignment="1">
      <alignment horizontal="center" vertical="center"/>
    </xf>
    <xf numFmtId="2" fontId="2" fillId="24" borderId="10" xfId="0" applyNumberFormat="1" applyFont="1" applyFill="1" applyBorder="1" applyAlignment="1">
      <alignment horizontal="left" wrapText="1"/>
    </xf>
    <xf numFmtId="0" fontId="2" fillId="24" borderId="10" xfId="0" applyFont="1" applyFill="1" applyBorder="1" applyAlignment="1">
      <alignment horizontal="left"/>
    </xf>
    <xf numFmtId="3" fontId="2" fillId="24" borderId="10" xfId="0" applyNumberFormat="1" applyFont="1" applyFill="1" applyBorder="1" applyAlignment="1">
      <alignment horizontal="center" vertical="center" wrapText="1"/>
    </xf>
    <xf numFmtId="3" fontId="2" fillId="24" borderId="10" xfId="0" applyNumberFormat="1" applyFont="1" applyFill="1" applyBorder="1" applyAlignment="1">
      <alignment horizontal="left" vertical="center" wrapText="1"/>
    </xf>
    <xf numFmtId="0" fontId="2" fillId="24" borderId="10" xfId="0" applyFont="1" applyFill="1" applyBorder="1" applyAlignment="1">
      <alignment horizontal="left" vertical="center" wrapText="1"/>
    </xf>
    <xf numFmtId="0" fontId="6" fillId="24" borderId="10" xfId="59" applyFont="1" applyFill="1" applyBorder="1" applyAlignment="1">
      <alignment vertical="center" wrapText="1"/>
      <protection/>
    </xf>
    <xf numFmtId="3" fontId="25" fillId="0" borderId="10" xfId="44" applyNumberFormat="1" applyFont="1" applyFill="1" applyBorder="1" applyAlignment="1">
      <alignment horizontal="right" vertical="center" wrapText="1"/>
    </xf>
    <xf numFmtId="0" fontId="2" fillId="24" borderId="10" xfId="0" applyFont="1" applyFill="1" applyBorder="1" applyAlignment="1">
      <alignment horizontal="center"/>
    </xf>
    <xf numFmtId="0" fontId="6" fillId="0" borderId="10" xfId="0" applyFont="1" applyFill="1" applyBorder="1" applyAlignment="1">
      <alignment horizontal="center" vertical="center" wrapText="1"/>
    </xf>
    <xf numFmtId="3" fontId="6" fillId="0" borderId="10" xfId="49" applyNumberFormat="1" applyFont="1" applyFill="1" applyBorder="1" applyAlignment="1">
      <alignment vertical="center" wrapText="1"/>
      <protection/>
    </xf>
    <xf numFmtId="2" fontId="25" fillId="24" borderId="10" xfId="0" applyNumberFormat="1" applyFont="1" applyFill="1" applyBorder="1" applyAlignment="1">
      <alignment horizontal="left" wrapText="1"/>
    </xf>
    <xf numFmtId="3" fontId="25" fillId="0" borderId="10" xfId="0" applyNumberFormat="1" applyFont="1" applyFill="1" applyBorder="1" applyAlignment="1">
      <alignment horizontal="right" vertical="center" wrapText="1"/>
    </xf>
    <xf numFmtId="3" fontId="26" fillId="0" borderId="10" xfId="0" applyNumberFormat="1" applyFont="1" applyFill="1" applyBorder="1" applyAlignment="1">
      <alignment horizontal="right" vertical="center" wrapText="1"/>
    </xf>
    <xf numFmtId="0" fontId="2" fillId="24" borderId="10" xfId="0" applyFont="1" applyFill="1" applyBorder="1" applyAlignment="1">
      <alignment vertical="center" wrapText="1"/>
    </xf>
    <xf numFmtId="0" fontId="6" fillId="24" borderId="10" xfId="0" applyFont="1" applyFill="1" applyBorder="1" applyAlignment="1">
      <alignment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left" wrapText="1"/>
    </xf>
    <xf numFmtId="0" fontId="6" fillId="24" borderId="10" xfId="0" applyFont="1" applyFill="1" applyBorder="1" applyAlignment="1">
      <alignment horizontal="center"/>
    </xf>
    <xf numFmtId="0" fontId="6"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0" fontId="6" fillId="24" borderId="10" xfId="59" applyFont="1" applyFill="1" applyBorder="1" applyAlignment="1">
      <alignment horizontal="center" vertical="center"/>
      <protection/>
    </xf>
    <xf numFmtId="3" fontId="6" fillId="24" borderId="10" xfId="66" applyNumberFormat="1" applyFont="1" applyFill="1" applyBorder="1" applyAlignment="1">
      <alignment vertical="center" wrapText="1"/>
      <protection/>
    </xf>
    <xf numFmtId="0" fontId="2" fillId="24" borderId="10" xfId="59" applyFont="1" applyFill="1" applyBorder="1" applyAlignment="1">
      <alignment horizontal="center" vertical="center"/>
      <protection/>
    </xf>
    <xf numFmtId="3" fontId="2" fillId="24" borderId="10" xfId="66" applyNumberFormat="1" applyFont="1" applyFill="1" applyBorder="1" applyAlignment="1">
      <alignment vertical="center" wrapText="1"/>
      <protection/>
    </xf>
    <xf numFmtId="3" fontId="6" fillId="24" borderId="10" xfId="59" applyNumberFormat="1" applyFont="1" applyFill="1" applyBorder="1" applyAlignment="1">
      <alignment vertical="center" wrapText="1"/>
      <protection/>
    </xf>
    <xf numFmtId="3" fontId="2" fillId="24" borderId="10" xfId="59" applyNumberFormat="1" applyFont="1" applyFill="1" applyBorder="1" applyAlignment="1">
      <alignment vertical="center" wrapText="1"/>
      <protection/>
    </xf>
    <xf numFmtId="0" fontId="6" fillId="24" borderId="10" xfId="0" applyFont="1" applyFill="1" applyBorder="1" applyAlignment="1">
      <alignment vertical="center" wrapText="1"/>
    </xf>
    <xf numFmtId="0" fontId="25" fillId="24" borderId="10" xfId="0" applyFont="1" applyFill="1" applyBorder="1" applyAlignment="1">
      <alignment horizontal="left" vertical="center" wrapText="1"/>
    </xf>
    <xf numFmtId="0" fontId="6" fillId="24" borderId="10" xfId="0" applyFont="1" applyFill="1" applyBorder="1" applyAlignment="1">
      <alignment horizontal="center" vertical="center"/>
    </xf>
    <xf numFmtId="0" fontId="6" fillId="24" borderId="10" xfId="0" applyFont="1" applyFill="1" applyBorder="1" applyAlignment="1">
      <alignment wrapText="1"/>
    </xf>
    <xf numFmtId="0" fontId="2" fillId="24" borderId="10" xfId="0" applyFont="1" applyFill="1" applyBorder="1" applyAlignment="1">
      <alignment wrapText="1"/>
    </xf>
    <xf numFmtId="0" fontId="6" fillId="24" borderId="10" xfId="0" applyFont="1" applyFill="1" applyBorder="1" applyAlignment="1">
      <alignment vertical="center"/>
    </xf>
    <xf numFmtId="0" fontId="6" fillId="24" borderId="18" xfId="0" applyFont="1" applyFill="1" applyBorder="1" applyAlignment="1">
      <alignment vertical="center" wrapText="1"/>
    </xf>
    <xf numFmtId="0" fontId="6" fillId="24" borderId="20" xfId="0" applyFont="1" applyFill="1" applyBorder="1" applyAlignment="1">
      <alignment vertical="center" wrapText="1"/>
    </xf>
    <xf numFmtId="3" fontId="25" fillId="24" borderId="10" xfId="0" applyNumberFormat="1" applyFont="1" applyFill="1" applyBorder="1" applyAlignment="1">
      <alignment horizontal="center" vertical="center" wrapText="1"/>
    </xf>
    <xf numFmtId="3" fontId="25" fillId="24" borderId="10" xfId="0" applyNumberFormat="1" applyFont="1" applyFill="1" applyBorder="1" applyAlignment="1">
      <alignment horizontal="left" vertical="center" wrapText="1"/>
    </xf>
    <xf numFmtId="3" fontId="2" fillId="24" borderId="10" xfId="0" applyNumberFormat="1" applyFont="1" applyFill="1" applyBorder="1" applyAlignment="1">
      <alignment horizontal="center" vertical="center" wrapText="1"/>
    </xf>
    <xf numFmtId="3" fontId="2" fillId="24" borderId="10" xfId="0" applyNumberFormat="1" applyFont="1" applyFill="1" applyBorder="1" applyAlignment="1">
      <alignment horizontal="left" vertical="center" wrapText="1"/>
    </xf>
    <xf numFmtId="3" fontId="6" fillId="24" borderId="10" xfId="0" applyNumberFormat="1" applyFont="1" applyFill="1" applyBorder="1" applyAlignment="1" quotePrefix="1">
      <alignment horizontal="center" vertical="center" wrapText="1"/>
    </xf>
    <xf numFmtId="0" fontId="6" fillId="24" borderId="10" xfId="62" applyFont="1" applyFill="1" applyBorder="1" applyAlignment="1">
      <alignment horizontal="left" vertical="center" wrapText="1"/>
      <protection/>
    </xf>
    <xf numFmtId="3" fontId="2" fillId="24" borderId="10" xfId="0" applyNumberFormat="1" applyFont="1" applyFill="1" applyBorder="1" applyAlignment="1" quotePrefix="1">
      <alignment horizontal="center" vertical="center" wrapText="1"/>
    </xf>
    <xf numFmtId="0" fontId="2" fillId="24" borderId="10" xfId="0" applyFont="1" applyFill="1" applyBorder="1" applyAlignment="1">
      <alignment horizontal="left" vertical="center" wrapText="1"/>
    </xf>
    <xf numFmtId="3" fontId="26" fillId="0" borderId="10" xfId="44" applyNumberFormat="1" applyFont="1" applyFill="1" applyBorder="1" applyAlignment="1">
      <alignment horizontal="right" vertical="center" wrapText="1"/>
    </xf>
    <xf numFmtId="3" fontId="2" fillId="24" borderId="10" xfId="67" applyNumberFormat="1" applyFont="1" applyFill="1" applyBorder="1" applyAlignment="1">
      <alignment horizontal="left" vertical="center" wrapText="1"/>
      <protection/>
    </xf>
    <xf numFmtId="3" fontId="6" fillId="24" borderId="10" xfId="0" applyNumberFormat="1" applyFont="1" applyFill="1" applyBorder="1" applyAlignment="1">
      <alignment horizontal="center" vertical="center" wrapText="1"/>
    </xf>
    <xf numFmtId="0" fontId="26" fillId="24" borderId="10" xfId="0" applyFont="1" applyFill="1" applyBorder="1" applyAlignment="1">
      <alignment horizontal="left" vertical="center" wrapText="1"/>
    </xf>
    <xf numFmtId="0" fontId="6" fillId="24" borderId="10" xfId="59" applyFont="1" applyFill="1" applyBorder="1" applyAlignment="1">
      <alignment horizontal="left" vertical="center" wrapText="1"/>
      <protection/>
    </xf>
    <xf numFmtId="2" fontId="6" fillId="24" borderId="10" xfId="0" applyNumberFormat="1" applyFont="1" applyFill="1" applyBorder="1" applyAlignment="1">
      <alignment horizontal="left" vertical="center" wrapText="1"/>
    </xf>
    <xf numFmtId="2" fontId="26" fillId="24" borderId="10" xfId="0" applyNumberFormat="1" applyFont="1" applyFill="1" applyBorder="1" applyAlignment="1">
      <alignment vertical="center" wrapText="1"/>
    </xf>
    <xf numFmtId="2" fontId="25" fillId="24" borderId="10" xfId="0" applyNumberFormat="1" applyFont="1" applyFill="1" applyBorder="1" applyAlignment="1">
      <alignment vertical="center" wrapText="1"/>
    </xf>
    <xf numFmtId="0" fontId="2" fillId="24" borderId="10" xfId="0" applyFont="1" applyFill="1" applyBorder="1" applyAlignment="1">
      <alignment horizontal="center"/>
    </xf>
    <xf numFmtId="3" fontId="6" fillId="24" borderId="10" xfId="67" applyNumberFormat="1" applyFont="1" applyFill="1" applyBorder="1" applyAlignment="1">
      <alignment horizontal="left" vertical="center" wrapText="1"/>
      <protection/>
    </xf>
    <xf numFmtId="2" fontId="2" fillId="24" borderId="10" xfId="0" applyNumberFormat="1" applyFont="1" applyFill="1" applyBorder="1" applyAlignment="1">
      <alignment horizontal="left" vertical="center" wrapText="1"/>
    </xf>
    <xf numFmtId="3" fontId="6" fillId="24" borderId="10" xfId="0" applyNumberFormat="1" applyFont="1" applyFill="1" applyBorder="1" applyAlignment="1">
      <alignment horizontal="left" vertical="center" wrapText="1"/>
    </xf>
    <xf numFmtId="0" fontId="6" fillId="24" borderId="10" xfId="59" applyFont="1" applyFill="1" applyBorder="1" applyAlignment="1">
      <alignment vertical="center" wrapText="1"/>
      <protection/>
    </xf>
    <xf numFmtId="0" fontId="2" fillId="24" borderId="10" xfId="0" applyFont="1" applyFill="1" applyBorder="1" applyAlignment="1">
      <alignment horizontal="left"/>
    </xf>
    <xf numFmtId="0" fontId="2" fillId="24" borderId="10" xfId="0" applyFont="1" applyFill="1" applyBorder="1" applyAlignment="1">
      <alignment horizontal="left" vertical="center"/>
    </xf>
    <xf numFmtId="2" fontId="26" fillId="24" borderId="10" xfId="0" applyNumberFormat="1" applyFont="1" applyFill="1" applyBorder="1" applyAlignment="1">
      <alignment wrapText="1"/>
    </xf>
    <xf numFmtId="0" fontId="25" fillId="24" borderId="10" xfId="0" applyFont="1" applyFill="1" applyBorder="1" applyAlignment="1">
      <alignment horizontal="left" vertical="center" wrapText="1"/>
    </xf>
    <xf numFmtId="0" fontId="6" fillId="24" borderId="10" xfId="0" applyFont="1" applyFill="1" applyBorder="1" applyAlignment="1">
      <alignment/>
    </xf>
    <xf numFmtId="3" fontId="6" fillId="0" borderId="10" xfId="70" applyNumberFormat="1" applyFont="1" applyFill="1" applyBorder="1" applyAlignment="1">
      <alignment/>
    </xf>
    <xf numFmtId="173" fontId="6" fillId="0" borderId="10" xfId="45" applyNumberFormat="1" applyFont="1" applyFill="1" applyBorder="1" applyAlignment="1">
      <alignment/>
    </xf>
    <xf numFmtId="173" fontId="2" fillId="24" borderId="10" xfId="59" applyNumberFormat="1" applyFont="1" applyFill="1" applyBorder="1" applyAlignment="1">
      <alignment horizontal="right" vertical="center"/>
      <protection/>
    </xf>
    <xf numFmtId="3" fontId="6" fillId="0" borderId="10" xfId="70" applyNumberFormat="1" applyFont="1" applyFill="1" applyBorder="1" applyAlignment="1">
      <alignment vertical="center"/>
    </xf>
    <xf numFmtId="173" fontId="6" fillId="0" borderId="10" xfId="59" applyNumberFormat="1" applyFont="1" applyFill="1" applyBorder="1" applyAlignment="1">
      <alignment vertical="center"/>
      <protection/>
    </xf>
    <xf numFmtId="3" fontId="6" fillId="0" borderId="10" xfId="42" applyNumberFormat="1" applyFont="1" applyFill="1" applyBorder="1" applyAlignment="1" quotePrefix="1">
      <alignment horizontal="right" vertical="center" wrapText="1"/>
    </xf>
    <xf numFmtId="3" fontId="25" fillId="0" borderId="10" xfId="44"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6" fillId="0" borderId="10" xfId="0" applyNumberFormat="1" applyFont="1" applyFill="1" applyBorder="1" applyAlignment="1">
      <alignment/>
    </xf>
    <xf numFmtId="3" fontId="6" fillId="24" borderId="10" xfId="0" applyNumberFormat="1" applyFont="1" applyFill="1" applyBorder="1" applyAlignment="1">
      <alignment wrapText="1"/>
    </xf>
    <xf numFmtId="3" fontId="26" fillId="0" borderId="10" xfId="0" applyNumberFormat="1" applyFont="1" applyBorder="1" applyAlignment="1">
      <alignment vertical="center"/>
    </xf>
    <xf numFmtId="0" fontId="45" fillId="0" borderId="10" xfId="0" applyFont="1" applyFill="1" applyBorder="1" applyAlignment="1">
      <alignment horizontal="center" vertical="center" wrapText="1"/>
    </xf>
    <xf numFmtId="0" fontId="45" fillId="0" borderId="10" xfId="64" applyFont="1" applyFill="1" applyBorder="1" applyAlignment="1">
      <alignment horizontal="left" vertical="center" wrapText="1"/>
      <protection/>
    </xf>
    <xf numFmtId="173" fontId="46" fillId="0" borderId="10" xfId="42" applyNumberFormat="1" applyFont="1" applyFill="1" applyBorder="1" applyAlignment="1">
      <alignment/>
    </xf>
    <xf numFmtId="0" fontId="21" fillId="0" borderId="0" xfId="0" applyFont="1" applyFill="1" applyAlignment="1">
      <alignment horizontal="center"/>
    </xf>
    <xf numFmtId="0" fontId="19" fillId="0" borderId="0" xfId="0" applyNumberFormat="1" applyFont="1" applyFill="1" applyAlignment="1">
      <alignment horizontal="center" wrapText="1"/>
    </xf>
    <xf numFmtId="173" fontId="3" fillId="0" borderId="0" xfId="42" applyNumberFormat="1" applyFont="1" applyAlignment="1">
      <alignment horizontal="center"/>
    </xf>
    <xf numFmtId="0" fontId="7" fillId="0" borderId="0" xfId="0" applyFont="1" applyAlignment="1">
      <alignment horizontal="center"/>
    </xf>
    <xf numFmtId="173" fontId="4" fillId="0" borderId="0" xfId="42" applyNumberFormat="1" applyFont="1" applyAlignment="1">
      <alignment horizontal="right"/>
    </xf>
    <xf numFmtId="0" fontId="2" fillId="0" borderId="0" xfId="0" applyNumberFormat="1" applyFont="1" applyAlignment="1">
      <alignment horizontal="center"/>
    </xf>
    <xf numFmtId="0" fontId="3" fillId="0" borderId="0" xfId="0" applyFont="1" applyAlignment="1">
      <alignment horizontal="left"/>
    </xf>
    <xf numFmtId="173" fontId="4" fillId="0" borderId="0" xfId="42" applyNumberFormat="1" applyFont="1" applyAlignment="1">
      <alignment horizontal="center"/>
    </xf>
    <xf numFmtId="173" fontId="20" fillId="0" borderId="0" xfId="42" applyNumberFormat="1" applyFont="1" applyFill="1" applyAlignment="1">
      <alignment horizontal="center"/>
    </xf>
    <xf numFmtId="0" fontId="28" fillId="0" borderId="0" xfId="0" applyNumberFormat="1" applyFont="1" applyFill="1" applyAlignment="1">
      <alignment horizontal="center" wrapText="1"/>
    </xf>
    <xf numFmtId="0" fontId="28" fillId="0" borderId="0" xfId="0" applyNumberFormat="1" applyFont="1" applyFill="1" applyAlignment="1">
      <alignment horizontal="center"/>
    </xf>
    <xf numFmtId="0" fontId="19" fillId="0" borderId="0" xfId="0" applyNumberFormat="1" applyFont="1" applyFill="1" applyAlignment="1">
      <alignment horizontal="center"/>
    </xf>
    <xf numFmtId="0" fontId="4" fillId="0" borderId="0" xfId="0" applyFont="1" applyAlignment="1">
      <alignment horizontal="left"/>
    </xf>
    <xf numFmtId="173" fontId="4" fillId="0" borderId="13" xfId="42" applyNumberFormat="1" applyFont="1" applyBorder="1" applyAlignment="1">
      <alignment horizontal="center" vertical="center" wrapText="1"/>
    </xf>
    <xf numFmtId="173" fontId="4" fillId="0" borderId="21" xfId="42"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0" xfId="0" applyNumberFormat="1" applyFont="1" applyAlignment="1">
      <alignment horizontal="center"/>
    </xf>
    <xf numFmtId="0" fontId="3" fillId="0" borderId="0" xfId="0" applyFont="1" applyAlignment="1">
      <alignment horizontal="right"/>
    </xf>
    <xf numFmtId="0" fontId="4" fillId="0" borderId="22" xfId="0" applyFont="1" applyBorder="1" applyAlignment="1">
      <alignment horizontal="right"/>
    </xf>
    <xf numFmtId="0" fontId="11" fillId="0" borderId="0" xfId="0" applyFont="1" applyAlignment="1">
      <alignment horizont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173" fontId="11" fillId="0" borderId="0" xfId="42" applyNumberFormat="1" applyFont="1" applyAlignment="1">
      <alignment horizontal="center"/>
    </xf>
    <xf numFmtId="0" fontId="6" fillId="0" borderId="22" xfId="0" applyFont="1" applyBorder="1" applyAlignment="1">
      <alignment horizontal="right"/>
    </xf>
    <xf numFmtId="0" fontId="2" fillId="0" borderId="0" xfId="0" applyFont="1" applyAlignment="1">
      <alignment horizontal="center"/>
    </xf>
    <xf numFmtId="0" fontId="2" fillId="0" borderId="0" xfId="0" applyFont="1" applyAlignment="1">
      <alignment horizontal="right"/>
    </xf>
    <xf numFmtId="173" fontId="6" fillId="0" borderId="10" xfId="42" applyNumberFormat="1" applyFont="1" applyBorder="1" applyAlignment="1">
      <alignment horizontal="center" vertical="center" wrapText="1"/>
    </xf>
    <xf numFmtId="0" fontId="2" fillId="0" borderId="0" xfId="0" applyFont="1" applyAlignment="1">
      <alignment horizontal="left"/>
    </xf>
    <xf numFmtId="173" fontId="2" fillId="0" borderId="0" xfId="42" applyNumberFormat="1" applyFont="1" applyAlignment="1">
      <alignment horizontal="center"/>
    </xf>
    <xf numFmtId="0" fontId="6" fillId="0" borderId="10" xfId="0" applyFont="1" applyBorder="1" applyAlignment="1">
      <alignment horizontal="center" vertical="center" wrapText="1"/>
    </xf>
    <xf numFmtId="173" fontId="6" fillId="0" borderId="22" xfId="42" applyNumberFormat="1" applyFont="1" applyBorder="1" applyAlignment="1">
      <alignment horizontal="right"/>
    </xf>
    <xf numFmtId="173" fontId="2" fillId="0" borderId="0" xfId="42" applyNumberFormat="1" applyFont="1" applyAlignment="1">
      <alignment horizontal="right"/>
    </xf>
    <xf numFmtId="3" fontId="6" fillId="0" borderId="10" xfId="42" applyNumberFormat="1" applyFont="1" applyBorder="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10 10" xfId="44"/>
    <cellStyle name="Comma 5" xfId="45"/>
    <cellStyle name="Comma 6" xfId="46"/>
    <cellStyle name="Currency" xfId="47"/>
    <cellStyle name="Currency [0]" xfId="48"/>
    <cellStyle name="Excel Built-in Normal"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 Style1" xfId="59"/>
    <cellStyle name="Normal - Style1 2" xfId="60"/>
    <cellStyle name="Normal 3 2" xfId="61"/>
    <cellStyle name="Normal 3 2 11" xfId="62"/>
    <cellStyle name="Normal 6" xfId="63"/>
    <cellStyle name="Normal 8 2" xfId="64"/>
    <cellStyle name="Normal_BC KHV nam 2009 - Thi xa" xfId="65"/>
    <cellStyle name="Normal_BC Tinh hinh giai ngan ke hoach 2008" xfId="66"/>
    <cellStyle name="Normal_Book1" xfId="67"/>
    <cellStyle name="Note" xfId="68"/>
    <cellStyle name="Output" xfId="69"/>
    <cellStyle name="Percent" xfId="70"/>
    <cellStyle name="Style 1 5"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28575</xdr:rowOff>
    </xdr:from>
    <xdr:to>
      <xdr:col>1</xdr:col>
      <xdr:colOff>1447800</xdr:colOff>
      <xdr:row>2</xdr:row>
      <xdr:rowOff>28575</xdr:rowOff>
    </xdr:to>
    <xdr:sp>
      <xdr:nvSpPr>
        <xdr:cNvPr id="1" name="Straight Connector 2"/>
        <xdr:cNvSpPr>
          <a:spLocks/>
        </xdr:cNvSpPr>
      </xdr:nvSpPr>
      <xdr:spPr>
        <a:xfrm>
          <a:off x="361950" y="447675"/>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28575</xdr:rowOff>
    </xdr:from>
    <xdr:to>
      <xdr:col>1</xdr:col>
      <xdr:colOff>1447800</xdr:colOff>
      <xdr:row>2</xdr:row>
      <xdr:rowOff>28575</xdr:rowOff>
    </xdr:to>
    <xdr:sp>
      <xdr:nvSpPr>
        <xdr:cNvPr id="1" name="Straight Connector 1"/>
        <xdr:cNvSpPr>
          <a:spLocks/>
        </xdr:cNvSpPr>
      </xdr:nvSpPr>
      <xdr:spPr>
        <a:xfrm>
          <a:off x="361950" y="447675"/>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xdr:row>
      <xdr:rowOff>47625</xdr:rowOff>
    </xdr:from>
    <xdr:to>
      <xdr:col>2</xdr:col>
      <xdr:colOff>1885950</xdr:colOff>
      <xdr:row>2</xdr:row>
      <xdr:rowOff>47625</xdr:rowOff>
    </xdr:to>
    <xdr:sp>
      <xdr:nvSpPr>
        <xdr:cNvPr id="1" name="Straight Connector 2"/>
        <xdr:cNvSpPr>
          <a:spLocks/>
        </xdr:cNvSpPr>
      </xdr:nvSpPr>
      <xdr:spPr>
        <a:xfrm>
          <a:off x="742950" y="46672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xdr:rowOff>
    </xdr:from>
    <xdr:to>
      <xdr:col>1</xdr:col>
      <xdr:colOff>1485900</xdr:colOff>
      <xdr:row>2</xdr:row>
      <xdr:rowOff>28575</xdr:rowOff>
    </xdr:to>
    <xdr:sp>
      <xdr:nvSpPr>
        <xdr:cNvPr id="1" name="Straight Connector 2"/>
        <xdr:cNvSpPr>
          <a:spLocks/>
        </xdr:cNvSpPr>
      </xdr:nvSpPr>
      <xdr:spPr>
        <a:xfrm>
          <a:off x="504825" y="4286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64"/>
  <sheetViews>
    <sheetView zoomScale="115" zoomScaleNormal="115" zoomScalePageLayoutView="0" workbookViewId="0" topLeftCell="A1">
      <selection activeCell="B21" sqref="B21"/>
    </sheetView>
  </sheetViews>
  <sheetFormatPr defaultColWidth="9.00390625" defaultRowHeight="12.75"/>
  <cols>
    <col min="1" max="1" width="6.125" style="14" customWidth="1"/>
    <col min="2" max="2" width="67.375" style="11" customWidth="1"/>
    <col min="3" max="4" width="13.75390625" style="36" customWidth="1"/>
    <col min="5" max="5" width="8.75390625" style="36" customWidth="1"/>
    <col min="6" max="16384" width="9.125" style="11" customWidth="1"/>
  </cols>
  <sheetData>
    <row r="1" spans="1:5" s="3" customFormat="1" ht="16.5">
      <c r="A1" s="302" t="s">
        <v>83</v>
      </c>
      <c r="B1" s="302"/>
      <c r="C1" s="303" t="s">
        <v>50</v>
      </c>
      <c r="D1" s="303"/>
      <c r="E1" s="303"/>
    </row>
    <row r="2" spans="1:5" s="3" customFormat="1" ht="16.5">
      <c r="A2" s="302" t="s">
        <v>149</v>
      </c>
      <c r="B2" s="302"/>
      <c r="C2" s="33"/>
      <c r="D2" s="33"/>
      <c r="E2" s="33"/>
    </row>
    <row r="3" spans="1:5" s="3" customFormat="1" ht="16.5">
      <c r="A3" s="1"/>
      <c r="C3" s="33"/>
      <c r="D3" s="33"/>
      <c r="E3" s="33"/>
    </row>
    <row r="4" spans="1:5" s="3" customFormat="1" ht="16.5">
      <c r="A4" s="301" t="s">
        <v>82</v>
      </c>
      <c r="B4" s="301"/>
      <c r="C4" s="301"/>
      <c r="D4" s="301"/>
      <c r="E4" s="301"/>
    </row>
    <row r="5" spans="1:10" s="3" customFormat="1" ht="16.5">
      <c r="A5" s="299" t="s">
        <v>344</v>
      </c>
      <c r="B5" s="299"/>
      <c r="C5" s="299"/>
      <c r="D5" s="299"/>
      <c r="E5" s="299"/>
      <c r="F5" s="66"/>
      <c r="G5" s="66"/>
      <c r="H5" s="66"/>
      <c r="I5" s="66"/>
      <c r="J5" s="66"/>
    </row>
    <row r="6" spans="1:5" s="3" customFormat="1" ht="16.5">
      <c r="A6" s="1"/>
      <c r="C6" s="33"/>
      <c r="D6" s="33"/>
      <c r="E6" s="56" t="s">
        <v>84</v>
      </c>
    </row>
    <row r="7" spans="1:5" s="1" customFormat="1" ht="49.5">
      <c r="A7" s="16"/>
      <c r="B7" s="15"/>
      <c r="C7" s="41" t="s">
        <v>85</v>
      </c>
      <c r="D7" s="41" t="s">
        <v>51</v>
      </c>
      <c r="E7" s="41" t="s">
        <v>67</v>
      </c>
    </row>
    <row r="8" spans="1:5" s="3" customFormat="1" ht="16.5">
      <c r="A8" s="4">
        <v>1</v>
      </c>
      <c r="B8" s="4">
        <v>2</v>
      </c>
      <c r="C8" s="34">
        <v>3</v>
      </c>
      <c r="D8" s="34">
        <v>4</v>
      </c>
      <c r="E8" s="34">
        <v>5</v>
      </c>
    </row>
    <row r="9" spans="1:5" s="3" customFormat="1" ht="16.5">
      <c r="A9" s="12"/>
      <c r="B9" s="5"/>
      <c r="C9" s="38"/>
      <c r="D9" s="38"/>
      <c r="E9" s="38"/>
    </row>
    <row r="10" spans="1:5" s="2" customFormat="1" ht="16.5">
      <c r="A10" s="7"/>
      <c r="B10" s="7" t="s">
        <v>52</v>
      </c>
      <c r="C10" s="39">
        <f>C11</f>
        <v>1480856</v>
      </c>
      <c r="D10" s="39">
        <f>D11</f>
        <v>1480856</v>
      </c>
      <c r="E10" s="39"/>
    </row>
    <row r="11" spans="1:5" s="3" customFormat="1" ht="16.5">
      <c r="A11" s="13"/>
      <c r="B11" s="6" t="s">
        <v>53</v>
      </c>
      <c r="C11" s="35">
        <f>C16+C117+C172+C237</f>
        <v>1480856</v>
      </c>
      <c r="D11" s="35">
        <f>D16+D117+D172+D237</f>
        <v>1480856</v>
      </c>
      <c r="E11" s="35"/>
    </row>
    <row r="12" spans="1:8" s="3" customFormat="1" ht="16.5">
      <c r="A12" s="13"/>
      <c r="B12" s="6" t="s">
        <v>54</v>
      </c>
      <c r="C12" s="35"/>
      <c r="D12" s="35"/>
      <c r="E12" s="35"/>
      <c r="H12" s="9"/>
    </row>
    <row r="13" spans="1:5" s="2" customFormat="1" ht="16.5">
      <c r="A13" s="7" t="s">
        <v>56</v>
      </c>
      <c r="B13" s="8" t="s">
        <v>55</v>
      </c>
      <c r="C13" s="35"/>
      <c r="D13" s="35"/>
      <c r="E13" s="35"/>
    </row>
    <row r="14" spans="1:5" s="2" customFormat="1" ht="16.5">
      <c r="A14" s="7" t="s">
        <v>58</v>
      </c>
      <c r="B14" s="8" t="s">
        <v>59</v>
      </c>
      <c r="C14" s="35"/>
      <c r="D14" s="35"/>
      <c r="E14" s="35"/>
    </row>
    <row r="15" spans="1:5" s="2" customFormat="1" ht="16.5">
      <c r="A15" s="7" t="s">
        <v>60</v>
      </c>
      <c r="B15" s="8" t="s">
        <v>61</v>
      </c>
      <c r="C15" s="39">
        <f>C11</f>
        <v>1480856</v>
      </c>
      <c r="D15" s="39">
        <f>D11</f>
        <v>1480856</v>
      </c>
      <c r="E15" s="39"/>
    </row>
    <row r="16" spans="1:5" s="3" customFormat="1" ht="16.5">
      <c r="A16" s="13" t="s">
        <v>62</v>
      </c>
      <c r="B16" s="6" t="s">
        <v>102</v>
      </c>
      <c r="C16" s="35">
        <f>C17+C28+C33+C46+C68+C69+C103+C104</f>
        <v>563800</v>
      </c>
      <c r="D16" s="35">
        <f>D17+D28+D33+D46+D68+D69+D103+D104</f>
        <v>563800</v>
      </c>
      <c r="E16" s="35"/>
    </row>
    <row r="17" spans="1:5" s="48" customFormat="1" ht="16.5">
      <c r="A17" s="45" t="s">
        <v>103</v>
      </c>
      <c r="B17" s="46" t="s">
        <v>98</v>
      </c>
      <c r="C17" s="47">
        <f>SUM(C18:C27)</f>
        <v>23020</v>
      </c>
      <c r="D17" s="47">
        <f>SUM(D18:D27)</f>
        <v>23020</v>
      </c>
      <c r="E17" s="47"/>
    </row>
    <row r="18" spans="1:5" s="3" customFormat="1" ht="16.5">
      <c r="A18" s="13">
        <v>1</v>
      </c>
      <c r="B18" s="6" t="s">
        <v>99</v>
      </c>
      <c r="C18" s="35">
        <v>1020</v>
      </c>
      <c r="D18" s="35">
        <v>1020</v>
      </c>
      <c r="E18" s="35"/>
    </row>
    <row r="19" spans="1:5" s="3" customFormat="1" ht="16.5">
      <c r="A19" s="13">
        <v>2</v>
      </c>
      <c r="B19" s="6" t="s">
        <v>101</v>
      </c>
      <c r="C19" s="35">
        <v>1790</v>
      </c>
      <c r="D19" s="35">
        <v>1790</v>
      </c>
      <c r="E19" s="35"/>
    </row>
    <row r="20" spans="1:5" s="3" customFormat="1" ht="16.5">
      <c r="A20" s="13">
        <v>3</v>
      </c>
      <c r="B20" s="6" t="s">
        <v>100</v>
      </c>
      <c r="C20" s="35">
        <v>1700</v>
      </c>
      <c r="D20" s="35">
        <v>1700</v>
      </c>
      <c r="E20" s="35"/>
    </row>
    <row r="21" spans="1:5" s="3" customFormat="1" ht="16.5">
      <c r="A21" s="13">
        <v>4</v>
      </c>
      <c r="B21" s="6" t="s">
        <v>104</v>
      </c>
      <c r="C21" s="35">
        <v>4668</v>
      </c>
      <c r="D21" s="35">
        <v>4668</v>
      </c>
      <c r="E21" s="35"/>
    </row>
    <row r="22" spans="1:5" s="3" customFormat="1" ht="16.5">
      <c r="A22" s="13">
        <v>5</v>
      </c>
      <c r="B22" s="6" t="s">
        <v>105</v>
      </c>
      <c r="C22" s="35">
        <v>174</v>
      </c>
      <c r="D22" s="35">
        <v>174</v>
      </c>
      <c r="E22" s="35"/>
    </row>
    <row r="23" spans="1:5" s="3" customFormat="1" ht="16.5">
      <c r="A23" s="13">
        <v>6</v>
      </c>
      <c r="B23" s="6" t="s">
        <v>106</v>
      </c>
      <c r="C23" s="35">
        <v>370</v>
      </c>
      <c r="D23" s="35">
        <v>370</v>
      </c>
      <c r="E23" s="35"/>
    </row>
    <row r="24" spans="1:5" s="3" customFormat="1" ht="16.5">
      <c r="A24" s="13">
        <v>7</v>
      </c>
      <c r="B24" s="6" t="s">
        <v>107</v>
      </c>
      <c r="C24" s="35">
        <v>5500</v>
      </c>
      <c r="D24" s="35">
        <v>5500</v>
      </c>
      <c r="E24" s="35"/>
    </row>
    <row r="25" spans="1:5" s="3" customFormat="1" ht="16.5">
      <c r="A25" s="13">
        <v>8</v>
      </c>
      <c r="B25" s="6" t="s">
        <v>108</v>
      </c>
      <c r="C25" s="35">
        <v>1837</v>
      </c>
      <c r="D25" s="35">
        <v>1837</v>
      </c>
      <c r="E25" s="35"/>
    </row>
    <row r="26" spans="1:5" s="3" customFormat="1" ht="16.5">
      <c r="A26" s="13">
        <v>9</v>
      </c>
      <c r="B26" s="6" t="s">
        <v>342</v>
      </c>
      <c r="C26" s="35">
        <v>3911</v>
      </c>
      <c r="D26" s="35">
        <v>3911</v>
      </c>
      <c r="E26" s="35"/>
    </row>
    <row r="27" spans="1:5" s="3" customFormat="1" ht="16.5">
      <c r="A27" s="13">
        <v>10</v>
      </c>
      <c r="B27" s="6" t="s">
        <v>109</v>
      </c>
      <c r="C27" s="35">
        <v>2050</v>
      </c>
      <c r="D27" s="35">
        <v>2050</v>
      </c>
      <c r="E27" s="35"/>
    </row>
    <row r="28" spans="1:5" s="48" customFormat="1" ht="16.5">
      <c r="A28" s="45" t="s">
        <v>110</v>
      </c>
      <c r="B28" s="46" t="s">
        <v>111</v>
      </c>
      <c r="C28" s="47">
        <f>SUM(C29:C32)</f>
        <v>31700</v>
      </c>
      <c r="D28" s="47">
        <f>SUM(D29:D32)</f>
        <v>31700</v>
      </c>
      <c r="E28" s="47"/>
    </row>
    <row r="29" spans="1:5" s="3" customFormat="1" ht="16.5">
      <c r="A29" s="13">
        <v>1</v>
      </c>
      <c r="B29" s="6" t="s">
        <v>113</v>
      </c>
      <c r="C29" s="35">
        <v>4000</v>
      </c>
      <c r="D29" s="35">
        <v>4000</v>
      </c>
      <c r="E29" s="35"/>
    </row>
    <row r="30" spans="1:5" s="3" customFormat="1" ht="16.5">
      <c r="A30" s="13">
        <v>2</v>
      </c>
      <c r="B30" s="6" t="s">
        <v>114</v>
      </c>
      <c r="C30" s="35">
        <v>4000</v>
      </c>
      <c r="D30" s="35">
        <v>4000</v>
      </c>
      <c r="E30" s="35"/>
    </row>
    <row r="31" spans="1:5" s="3" customFormat="1" ht="16.5">
      <c r="A31" s="13">
        <v>3</v>
      </c>
      <c r="B31" s="6" t="s">
        <v>112</v>
      </c>
      <c r="C31" s="35">
        <v>15000</v>
      </c>
      <c r="D31" s="35">
        <v>15000</v>
      </c>
      <c r="E31" s="35"/>
    </row>
    <row r="32" spans="1:5" s="3" customFormat="1" ht="16.5">
      <c r="A32" s="13">
        <v>4</v>
      </c>
      <c r="B32" s="6" t="s">
        <v>115</v>
      </c>
      <c r="C32" s="35">
        <v>8700</v>
      </c>
      <c r="D32" s="35">
        <v>8700</v>
      </c>
      <c r="E32" s="35"/>
    </row>
    <row r="33" spans="1:5" s="48" customFormat="1" ht="16.5">
      <c r="A33" s="45" t="s">
        <v>116</v>
      </c>
      <c r="B33" s="46" t="s">
        <v>117</v>
      </c>
      <c r="C33" s="47">
        <f>SUM(C34:C45)</f>
        <v>138000</v>
      </c>
      <c r="D33" s="47">
        <f>SUM(D34:D45)</f>
        <v>138000</v>
      </c>
      <c r="E33" s="47"/>
    </row>
    <row r="34" spans="1:5" s="3" customFormat="1" ht="16.5">
      <c r="A34" s="13">
        <v>1</v>
      </c>
      <c r="B34" s="6" t="s">
        <v>125</v>
      </c>
      <c r="C34" s="35">
        <v>8000</v>
      </c>
      <c r="D34" s="35">
        <v>8000</v>
      </c>
      <c r="E34" s="35"/>
    </row>
    <row r="35" spans="1:5" s="3" customFormat="1" ht="16.5">
      <c r="A35" s="13">
        <v>2</v>
      </c>
      <c r="B35" s="6" t="s">
        <v>126</v>
      </c>
      <c r="C35" s="35">
        <v>3000</v>
      </c>
      <c r="D35" s="35">
        <v>3000</v>
      </c>
      <c r="E35" s="35"/>
    </row>
    <row r="36" spans="1:5" s="3" customFormat="1" ht="16.5">
      <c r="A36" s="13">
        <v>3</v>
      </c>
      <c r="B36" s="6" t="s">
        <v>127</v>
      </c>
      <c r="C36" s="35">
        <v>10000</v>
      </c>
      <c r="D36" s="35">
        <v>10000</v>
      </c>
      <c r="E36" s="35"/>
    </row>
    <row r="37" spans="1:5" s="3" customFormat="1" ht="16.5">
      <c r="A37" s="13">
        <v>4</v>
      </c>
      <c r="B37" s="6" t="s">
        <v>128</v>
      </c>
      <c r="C37" s="35">
        <v>15000</v>
      </c>
      <c r="D37" s="35">
        <v>15000</v>
      </c>
      <c r="E37" s="35"/>
    </row>
    <row r="38" spans="1:5" s="3" customFormat="1" ht="16.5">
      <c r="A38" s="13">
        <v>5</v>
      </c>
      <c r="B38" s="6" t="s">
        <v>129</v>
      </c>
      <c r="C38" s="35">
        <v>13000</v>
      </c>
      <c r="D38" s="35">
        <v>13000</v>
      </c>
      <c r="E38" s="35"/>
    </row>
    <row r="39" spans="1:5" s="3" customFormat="1" ht="33">
      <c r="A39" s="13">
        <v>6</v>
      </c>
      <c r="B39" s="57" t="s">
        <v>130</v>
      </c>
      <c r="C39" s="35">
        <v>14000</v>
      </c>
      <c r="D39" s="35">
        <v>14000</v>
      </c>
      <c r="E39" s="35"/>
    </row>
    <row r="40" spans="1:5" s="3" customFormat="1" ht="16.5">
      <c r="A40" s="13">
        <v>7</v>
      </c>
      <c r="B40" s="6" t="s">
        <v>118</v>
      </c>
      <c r="C40" s="35">
        <v>8000</v>
      </c>
      <c r="D40" s="35">
        <v>8000</v>
      </c>
      <c r="E40" s="35"/>
    </row>
    <row r="41" spans="1:5" s="3" customFormat="1" ht="16.5">
      <c r="A41" s="13">
        <v>8</v>
      </c>
      <c r="B41" s="6" t="s">
        <v>131</v>
      </c>
      <c r="C41" s="35">
        <v>14000</v>
      </c>
      <c r="D41" s="35">
        <v>14000</v>
      </c>
      <c r="E41" s="35"/>
    </row>
    <row r="42" spans="1:5" s="3" customFormat="1" ht="33">
      <c r="A42" s="13">
        <v>9</v>
      </c>
      <c r="B42" s="57" t="s">
        <v>132</v>
      </c>
      <c r="C42" s="35">
        <v>20000</v>
      </c>
      <c r="D42" s="35">
        <v>20000</v>
      </c>
      <c r="E42" s="35"/>
    </row>
    <row r="43" spans="1:5" s="3" customFormat="1" ht="16.5">
      <c r="A43" s="13">
        <v>10</v>
      </c>
      <c r="B43" s="6" t="s">
        <v>119</v>
      </c>
      <c r="C43" s="35">
        <v>18000</v>
      </c>
      <c r="D43" s="35">
        <v>18000</v>
      </c>
      <c r="E43" s="35"/>
    </row>
    <row r="44" spans="1:5" s="3" customFormat="1" ht="16.5">
      <c r="A44" s="13">
        <v>11</v>
      </c>
      <c r="B44" s="6" t="s">
        <v>133</v>
      </c>
      <c r="C44" s="35">
        <v>10000</v>
      </c>
      <c r="D44" s="35">
        <v>10000</v>
      </c>
      <c r="E44" s="35"/>
    </row>
    <row r="45" spans="1:5" s="3" customFormat="1" ht="33">
      <c r="A45" s="13">
        <v>12</v>
      </c>
      <c r="B45" s="57" t="s">
        <v>134</v>
      </c>
      <c r="C45" s="35">
        <v>5000</v>
      </c>
      <c r="D45" s="35">
        <v>5000</v>
      </c>
      <c r="E45" s="35"/>
    </row>
    <row r="46" spans="1:5" s="48" customFormat="1" ht="16.5">
      <c r="A46" s="45" t="s">
        <v>120</v>
      </c>
      <c r="B46" s="46" t="s">
        <v>121</v>
      </c>
      <c r="C46" s="47">
        <v>128520</v>
      </c>
      <c r="D46" s="47">
        <v>128520</v>
      </c>
      <c r="E46" s="47"/>
    </row>
    <row r="47" spans="1:5" s="48" customFormat="1" ht="16.5">
      <c r="A47" s="45" t="s">
        <v>122</v>
      </c>
      <c r="B47" s="46" t="s">
        <v>123</v>
      </c>
      <c r="C47" s="47">
        <f>SUM(C48:C53)</f>
        <v>72025</v>
      </c>
      <c r="D47" s="47">
        <f>SUM(D48:D53)</f>
        <v>72025</v>
      </c>
      <c r="E47" s="47"/>
    </row>
    <row r="48" spans="1:5" s="3" customFormat="1" ht="16.5">
      <c r="A48" s="13">
        <v>1</v>
      </c>
      <c r="B48" s="57" t="s">
        <v>135</v>
      </c>
      <c r="C48" s="35">
        <v>4000</v>
      </c>
      <c r="D48" s="35">
        <v>4000</v>
      </c>
      <c r="E48" s="35"/>
    </row>
    <row r="49" spans="1:5" s="3" customFormat="1" ht="16.5">
      <c r="A49" s="13">
        <v>2</v>
      </c>
      <c r="B49" s="57" t="s">
        <v>136</v>
      </c>
      <c r="C49" s="35">
        <v>3600</v>
      </c>
      <c r="D49" s="35">
        <v>3600</v>
      </c>
      <c r="E49" s="35"/>
    </row>
    <row r="50" spans="1:5" s="3" customFormat="1" ht="16.5">
      <c r="A50" s="13">
        <v>3</v>
      </c>
      <c r="B50" s="57" t="s">
        <v>137</v>
      </c>
      <c r="C50" s="35">
        <v>3425</v>
      </c>
      <c r="D50" s="35">
        <v>3425</v>
      </c>
      <c r="E50" s="35"/>
    </row>
    <row r="51" spans="1:5" s="3" customFormat="1" ht="16.5">
      <c r="A51" s="13">
        <v>4</v>
      </c>
      <c r="B51" s="57" t="s">
        <v>124</v>
      </c>
      <c r="C51" s="35">
        <v>14000</v>
      </c>
      <c r="D51" s="35">
        <v>14000</v>
      </c>
      <c r="E51" s="35"/>
    </row>
    <row r="52" spans="1:5" s="3" customFormat="1" ht="16.5">
      <c r="A52" s="13">
        <v>5</v>
      </c>
      <c r="B52" s="57" t="s">
        <v>138</v>
      </c>
      <c r="C52" s="35">
        <v>9000</v>
      </c>
      <c r="D52" s="35">
        <v>9000</v>
      </c>
      <c r="E52" s="35"/>
    </row>
    <row r="53" spans="1:5" s="3" customFormat="1" ht="16.5">
      <c r="A53" s="13">
        <v>6</v>
      </c>
      <c r="B53" s="57" t="s">
        <v>139</v>
      </c>
      <c r="C53" s="35">
        <v>38000</v>
      </c>
      <c r="D53" s="35">
        <v>38000</v>
      </c>
      <c r="E53" s="35"/>
    </row>
    <row r="54" spans="1:5" s="48" customFormat="1" ht="16.5">
      <c r="A54" s="45" t="s">
        <v>140</v>
      </c>
      <c r="B54" s="46" t="s">
        <v>141</v>
      </c>
      <c r="C54" s="47">
        <f>C55+C56+C57+C58+C61</f>
        <v>37495</v>
      </c>
      <c r="D54" s="47">
        <f>D55+D56+D57+D58+D61</f>
        <v>37495</v>
      </c>
      <c r="E54" s="47"/>
    </row>
    <row r="55" spans="1:5" s="3" customFormat="1" ht="16.5">
      <c r="A55" s="13">
        <v>1</v>
      </c>
      <c r="B55" s="57" t="s">
        <v>142</v>
      </c>
      <c r="C55" s="35">
        <v>14150</v>
      </c>
      <c r="D55" s="35">
        <v>14150</v>
      </c>
      <c r="E55" s="35"/>
    </row>
    <row r="56" spans="1:5" s="3" customFormat="1" ht="33">
      <c r="A56" s="13">
        <v>2</v>
      </c>
      <c r="B56" s="57" t="s">
        <v>147</v>
      </c>
      <c r="C56" s="35">
        <v>2745</v>
      </c>
      <c r="D56" s="35">
        <v>2745</v>
      </c>
      <c r="E56" s="35"/>
    </row>
    <row r="57" spans="1:5" s="3" customFormat="1" ht="33" customHeight="1">
      <c r="A57" s="13">
        <v>3</v>
      </c>
      <c r="B57" s="57" t="s">
        <v>148</v>
      </c>
      <c r="C57" s="35">
        <v>4000</v>
      </c>
      <c r="D57" s="35">
        <v>4000</v>
      </c>
      <c r="E57" s="35"/>
    </row>
    <row r="58" spans="1:5" s="3" customFormat="1" ht="33">
      <c r="A58" s="13">
        <v>4</v>
      </c>
      <c r="B58" s="57" t="s">
        <v>146</v>
      </c>
      <c r="C58" s="35">
        <v>7600</v>
      </c>
      <c r="D58" s="35">
        <v>7600</v>
      </c>
      <c r="E58" s="35"/>
    </row>
    <row r="59" spans="1:5" s="3" customFormat="1" ht="33">
      <c r="A59" s="13"/>
      <c r="B59" s="57" t="s">
        <v>145</v>
      </c>
      <c r="C59" s="35">
        <v>3800</v>
      </c>
      <c r="D59" s="35">
        <v>3800</v>
      </c>
      <c r="E59" s="35"/>
    </row>
    <row r="60" spans="1:5" s="3" customFormat="1" ht="33">
      <c r="A60" s="13"/>
      <c r="B60" s="57" t="s">
        <v>144</v>
      </c>
      <c r="C60" s="35">
        <v>3800</v>
      </c>
      <c r="D60" s="35">
        <v>3800</v>
      </c>
      <c r="E60" s="35"/>
    </row>
    <row r="61" spans="1:5" s="3" customFormat="1" ht="16.5">
      <c r="A61" s="13">
        <v>5</v>
      </c>
      <c r="B61" s="57" t="s">
        <v>143</v>
      </c>
      <c r="C61" s="35">
        <v>9000</v>
      </c>
      <c r="D61" s="35">
        <v>9000</v>
      </c>
      <c r="E61" s="35"/>
    </row>
    <row r="62" spans="1:5" s="48" customFormat="1" ht="16.5">
      <c r="A62" s="45" t="s">
        <v>150</v>
      </c>
      <c r="B62" s="46" t="s">
        <v>151</v>
      </c>
      <c r="C62" s="47">
        <f>C63</f>
        <v>16000</v>
      </c>
      <c r="D62" s="47">
        <f>D63</f>
        <v>16000</v>
      </c>
      <c r="E62" s="47"/>
    </row>
    <row r="63" spans="1:5" s="48" customFormat="1" ht="16.5">
      <c r="A63" s="45"/>
      <c r="B63" s="46" t="s">
        <v>152</v>
      </c>
      <c r="C63" s="47">
        <f>C64+C65</f>
        <v>16000</v>
      </c>
      <c r="D63" s="47">
        <f>D64+D65</f>
        <v>16000</v>
      </c>
      <c r="E63" s="47"/>
    </row>
    <row r="64" spans="1:5" s="3" customFormat="1" ht="16.5">
      <c r="A64" s="13">
        <v>1</v>
      </c>
      <c r="B64" s="57" t="s">
        <v>153</v>
      </c>
      <c r="C64" s="35">
        <v>5000</v>
      </c>
      <c r="D64" s="35">
        <v>5000</v>
      </c>
      <c r="E64" s="35"/>
    </row>
    <row r="65" spans="1:5" s="3" customFormat="1" ht="16.5">
      <c r="A65" s="13">
        <v>2</v>
      </c>
      <c r="B65" s="57" t="s">
        <v>156</v>
      </c>
      <c r="C65" s="35">
        <v>11000</v>
      </c>
      <c r="D65" s="35">
        <v>11000</v>
      </c>
      <c r="E65" s="35"/>
    </row>
    <row r="66" spans="1:5" s="48" customFormat="1" ht="16.5">
      <c r="A66" s="45" t="s">
        <v>154</v>
      </c>
      <c r="B66" s="46" t="s">
        <v>155</v>
      </c>
      <c r="C66" s="47">
        <f>C67</f>
        <v>3000</v>
      </c>
      <c r="D66" s="47">
        <f>D67</f>
        <v>3000</v>
      </c>
      <c r="E66" s="47"/>
    </row>
    <row r="67" spans="1:5" s="3" customFormat="1" ht="16.5">
      <c r="A67" s="13">
        <v>1</v>
      </c>
      <c r="B67" s="57" t="s">
        <v>157</v>
      </c>
      <c r="C67" s="35">
        <v>3000</v>
      </c>
      <c r="D67" s="35">
        <v>3000</v>
      </c>
      <c r="E67" s="35"/>
    </row>
    <row r="68" spans="1:5" s="48" customFormat="1" ht="16.5">
      <c r="A68" s="45" t="s">
        <v>160</v>
      </c>
      <c r="B68" s="46" t="s">
        <v>159</v>
      </c>
      <c r="C68" s="47">
        <v>1900</v>
      </c>
      <c r="D68" s="47">
        <v>1900</v>
      </c>
      <c r="E68" s="47"/>
    </row>
    <row r="69" spans="1:5" s="48" customFormat="1" ht="16.5">
      <c r="A69" s="45" t="s">
        <v>158</v>
      </c>
      <c r="B69" s="46" t="s">
        <v>161</v>
      </c>
      <c r="C69" s="47">
        <f>SUM(C70:C102)</f>
        <v>106488</v>
      </c>
      <c r="D69" s="47">
        <f>SUM(D70:D102)</f>
        <v>106488</v>
      </c>
      <c r="E69" s="47"/>
    </row>
    <row r="70" spans="1:5" s="3" customFormat="1" ht="16.5">
      <c r="A70" s="13">
        <v>1</v>
      </c>
      <c r="B70" s="57" t="s">
        <v>163</v>
      </c>
      <c r="C70" s="35">
        <v>4100</v>
      </c>
      <c r="D70" s="35">
        <v>4100</v>
      </c>
      <c r="E70" s="35"/>
    </row>
    <row r="71" spans="1:5" s="3" customFormat="1" ht="16.5">
      <c r="A71" s="13">
        <v>2</v>
      </c>
      <c r="B71" s="57" t="s">
        <v>164</v>
      </c>
      <c r="C71" s="35">
        <v>4700</v>
      </c>
      <c r="D71" s="35">
        <v>4700</v>
      </c>
      <c r="E71" s="35"/>
    </row>
    <row r="72" spans="1:5" s="3" customFormat="1" ht="16.5">
      <c r="A72" s="13">
        <v>3</v>
      </c>
      <c r="B72" s="57" t="s">
        <v>165</v>
      </c>
      <c r="C72" s="35">
        <v>3900</v>
      </c>
      <c r="D72" s="35">
        <v>3900</v>
      </c>
      <c r="E72" s="35"/>
    </row>
    <row r="73" spans="1:5" s="3" customFormat="1" ht="33">
      <c r="A73" s="13">
        <v>4</v>
      </c>
      <c r="B73" s="57" t="s">
        <v>166</v>
      </c>
      <c r="C73" s="35">
        <v>1700</v>
      </c>
      <c r="D73" s="35">
        <v>1700</v>
      </c>
      <c r="E73" s="35"/>
    </row>
    <row r="74" spans="1:5" s="3" customFormat="1" ht="16.5">
      <c r="A74" s="13">
        <v>5</v>
      </c>
      <c r="B74" s="57" t="s">
        <v>167</v>
      </c>
      <c r="C74" s="35">
        <v>2700</v>
      </c>
      <c r="D74" s="35">
        <v>2700</v>
      </c>
      <c r="E74" s="35"/>
    </row>
    <row r="75" spans="1:5" s="3" customFormat="1" ht="16.5">
      <c r="A75" s="13">
        <v>6</v>
      </c>
      <c r="B75" s="57" t="s">
        <v>168</v>
      </c>
      <c r="C75" s="35">
        <v>2800</v>
      </c>
      <c r="D75" s="35">
        <v>2800</v>
      </c>
      <c r="E75" s="35"/>
    </row>
    <row r="76" spans="1:5" s="3" customFormat="1" ht="16.5">
      <c r="A76" s="13">
        <v>7</v>
      </c>
      <c r="B76" s="57" t="s">
        <v>170</v>
      </c>
      <c r="C76" s="35">
        <v>4300</v>
      </c>
      <c r="D76" s="35">
        <v>4300</v>
      </c>
      <c r="E76" s="35"/>
    </row>
    <row r="77" spans="1:5" s="3" customFormat="1" ht="16.5">
      <c r="A77" s="13">
        <v>8</v>
      </c>
      <c r="B77" s="57" t="s">
        <v>169</v>
      </c>
      <c r="C77" s="35">
        <v>3100</v>
      </c>
      <c r="D77" s="35">
        <v>3100</v>
      </c>
      <c r="E77" s="35"/>
    </row>
    <row r="78" spans="1:5" s="3" customFormat="1" ht="16.5">
      <c r="A78" s="13">
        <v>9</v>
      </c>
      <c r="B78" s="57" t="s">
        <v>171</v>
      </c>
      <c r="C78" s="35">
        <v>2700</v>
      </c>
      <c r="D78" s="35">
        <v>2700</v>
      </c>
      <c r="E78" s="35"/>
    </row>
    <row r="79" spans="1:5" s="3" customFormat="1" ht="16.5">
      <c r="A79" s="13">
        <v>10</v>
      </c>
      <c r="B79" s="57" t="s">
        <v>162</v>
      </c>
      <c r="C79" s="35">
        <v>2800</v>
      </c>
      <c r="D79" s="35">
        <v>2800</v>
      </c>
      <c r="E79" s="35"/>
    </row>
    <row r="80" spans="1:5" s="3" customFormat="1" ht="33">
      <c r="A80" s="13">
        <v>11</v>
      </c>
      <c r="B80" s="57" t="s">
        <v>172</v>
      </c>
      <c r="C80" s="35">
        <v>2500</v>
      </c>
      <c r="D80" s="35">
        <v>2500</v>
      </c>
      <c r="E80" s="35"/>
    </row>
    <row r="81" spans="1:5" s="3" customFormat="1" ht="33">
      <c r="A81" s="13">
        <v>12</v>
      </c>
      <c r="B81" s="57" t="s">
        <v>173</v>
      </c>
      <c r="C81" s="35">
        <v>2000</v>
      </c>
      <c r="D81" s="35">
        <v>2000</v>
      </c>
      <c r="E81" s="35"/>
    </row>
    <row r="82" spans="1:5" s="3" customFormat="1" ht="16.5">
      <c r="A82" s="13">
        <v>13</v>
      </c>
      <c r="B82" s="57" t="s">
        <v>174</v>
      </c>
      <c r="C82" s="35">
        <v>2500</v>
      </c>
      <c r="D82" s="35">
        <v>2500</v>
      </c>
      <c r="E82" s="35"/>
    </row>
    <row r="83" spans="1:5" s="3" customFormat="1" ht="33">
      <c r="A83" s="13">
        <v>14</v>
      </c>
      <c r="B83" s="57" t="s">
        <v>175</v>
      </c>
      <c r="C83" s="35">
        <v>12000</v>
      </c>
      <c r="D83" s="35">
        <v>12000</v>
      </c>
      <c r="E83" s="35"/>
    </row>
    <row r="84" spans="1:5" s="3" customFormat="1" ht="16.5">
      <c r="A84" s="13">
        <v>15</v>
      </c>
      <c r="B84" s="57" t="s">
        <v>176</v>
      </c>
      <c r="C84" s="35">
        <v>2100</v>
      </c>
      <c r="D84" s="35">
        <v>2100</v>
      </c>
      <c r="E84" s="35"/>
    </row>
    <row r="85" spans="1:5" s="3" customFormat="1" ht="33">
      <c r="A85" s="13">
        <v>16</v>
      </c>
      <c r="B85" s="57" t="s">
        <v>177</v>
      </c>
      <c r="C85" s="35">
        <v>2000</v>
      </c>
      <c r="D85" s="35">
        <v>2000</v>
      </c>
      <c r="E85" s="35"/>
    </row>
    <row r="86" spans="1:5" s="3" customFormat="1" ht="33">
      <c r="A86" s="13">
        <v>17</v>
      </c>
      <c r="B86" s="57" t="s">
        <v>178</v>
      </c>
      <c r="C86" s="35">
        <v>2388</v>
      </c>
      <c r="D86" s="35">
        <v>2388</v>
      </c>
      <c r="E86" s="35"/>
    </row>
    <row r="87" spans="1:5" s="3" customFormat="1" ht="33">
      <c r="A87" s="13">
        <v>18</v>
      </c>
      <c r="B87" s="57" t="s">
        <v>179</v>
      </c>
      <c r="C87" s="35">
        <v>2000</v>
      </c>
      <c r="D87" s="35">
        <v>2000</v>
      </c>
      <c r="E87" s="35"/>
    </row>
    <row r="88" spans="1:5" s="3" customFormat="1" ht="16.5">
      <c r="A88" s="13">
        <v>19</v>
      </c>
      <c r="B88" s="57" t="s">
        <v>180</v>
      </c>
      <c r="C88" s="35">
        <v>1500</v>
      </c>
      <c r="D88" s="35">
        <v>1500</v>
      </c>
      <c r="E88" s="35"/>
    </row>
    <row r="89" spans="1:5" s="3" customFormat="1" ht="16.5">
      <c r="A89" s="13">
        <v>20</v>
      </c>
      <c r="B89" s="57" t="s">
        <v>181</v>
      </c>
      <c r="C89" s="35">
        <v>2300</v>
      </c>
      <c r="D89" s="35">
        <v>2300</v>
      </c>
      <c r="E89" s="35"/>
    </row>
    <row r="90" spans="1:5" s="3" customFormat="1" ht="16.5">
      <c r="A90" s="13">
        <v>21</v>
      </c>
      <c r="B90" s="57" t="s">
        <v>182</v>
      </c>
      <c r="C90" s="35">
        <v>1500</v>
      </c>
      <c r="D90" s="35">
        <v>1500</v>
      </c>
      <c r="E90" s="35"/>
    </row>
    <row r="91" spans="1:5" s="3" customFormat="1" ht="16.5">
      <c r="A91" s="13">
        <v>22</v>
      </c>
      <c r="B91" s="57" t="s">
        <v>183</v>
      </c>
      <c r="C91" s="35">
        <v>2100</v>
      </c>
      <c r="D91" s="35">
        <v>2100</v>
      </c>
      <c r="E91" s="35"/>
    </row>
    <row r="92" spans="1:5" s="3" customFormat="1" ht="16.5">
      <c r="A92" s="13">
        <v>23</v>
      </c>
      <c r="B92" s="57" t="s">
        <v>184</v>
      </c>
      <c r="C92" s="35">
        <v>2000</v>
      </c>
      <c r="D92" s="35">
        <v>2000</v>
      </c>
      <c r="E92" s="35"/>
    </row>
    <row r="93" spans="1:5" s="3" customFormat="1" ht="16.5">
      <c r="A93" s="13">
        <v>24</v>
      </c>
      <c r="B93" s="57" t="s">
        <v>185</v>
      </c>
      <c r="C93" s="35">
        <v>1800</v>
      </c>
      <c r="D93" s="35">
        <v>1800</v>
      </c>
      <c r="E93" s="35"/>
    </row>
    <row r="94" spans="1:5" s="3" customFormat="1" ht="16.5">
      <c r="A94" s="13">
        <v>25</v>
      </c>
      <c r="B94" s="57" t="s">
        <v>186</v>
      </c>
      <c r="C94" s="35">
        <v>2800</v>
      </c>
      <c r="D94" s="35">
        <v>2800</v>
      </c>
      <c r="E94" s="35"/>
    </row>
    <row r="95" spans="1:5" s="3" customFormat="1" ht="16.5">
      <c r="A95" s="13">
        <v>26</v>
      </c>
      <c r="B95" s="57" t="s">
        <v>187</v>
      </c>
      <c r="C95" s="35">
        <v>2800</v>
      </c>
      <c r="D95" s="35">
        <v>2800</v>
      </c>
      <c r="E95" s="35"/>
    </row>
    <row r="96" spans="1:5" s="3" customFormat="1" ht="16.5">
      <c r="A96" s="13">
        <v>27</v>
      </c>
      <c r="B96" s="57" t="s">
        <v>188</v>
      </c>
      <c r="C96" s="35">
        <v>5200</v>
      </c>
      <c r="D96" s="35">
        <v>5200</v>
      </c>
      <c r="E96" s="35"/>
    </row>
    <row r="97" spans="1:5" s="3" customFormat="1" ht="16.5">
      <c r="A97" s="13">
        <v>28</v>
      </c>
      <c r="B97" s="57" t="s">
        <v>189</v>
      </c>
      <c r="C97" s="35">
        <v>2800</v>
      </c>
      <c r="D97" s="35">
        <v>2800</v>
      </c>
      <c r="E97" s="35"/>
    </row>
    <row r="98" spans="1:5" s="3" customFormat="1" ht="16.5" customHeight="1">
      <c r="A98" s="13">
        <v>29</v>
      </c>
      <c r="B98" s="57" t="s">
        <v>190</v>
      </c>
      <c r="C98" s="35">
        <v>10000</v>
      </c>
      <c r="D98" s="35">
        <v>10000</v>
      </c>
      <c r="E98" s="35"/>
    </row>
    <row r="99" spans="1:5" s="3" customFormat="1" ht="33">
      <c r="A99" s="13">
        <v>30</v>
      </c>
      <c r="B99" s="57" t="s">
        <v>191</v>
      </c>
      <c r="C99" s="35">
        <v>3000</v>
      </c>
      <c r="D99" s="35">
        <v>3000</v>
      </c>
      <c r="E99" s="35"/>
    </row>
    <row r="100" spans="1:5" s="3" customFormat="1" ht="16.5">
      <c r="A100" s="13">
        <v>31</v>
      </c>
      <c r="B100" s="57" t="s">
        <v>192</v>
      </c>
      <c r="C100" s="35">
        <v>2800</v>
      </c>
      <c r="D100" s="35">
        <v>2800</v>
      </c>
      <c r="E100" s="35"/>
    </row>
    <row r="101" spans="1:5" s="3" customFormat="1" ht="33">
      <c r="A101" s="13">
        <v>32</v>
      </c>
      <c r="B101" s="57" t="s">
        <v>193</v>
      </c>
      <c r="C101" s="35">
        <v>2800</v>
      </c>
      <c r="D101" s="35">
        <v>2800</v>
      </c>
      <c r="E101" s="35"/>
    </row>
    <row r="102" spans="1:5" s="3" customFormat="1" ht="16.5">
      <c r="A102" s="13">
        <v>33</v>
      </c>
      <c r="B102" s="57" t="s">
        <v>194</v>
      </c>
      <c r="C102" s="35">
        <v>2800</v>
      </c>
      <c r="D102" s="35">
        <v>2800</v>
      </c>
      <c r="E102" s="35"/>
    </row>
    <row r="103" spans="1:5" s="48" customFormat="1" ht="16.5">
      <c r="A103" s="45" t="s">
        <v>195</v>
      </c>
      <c r="B103" s="46" t="s">
        <v>196</v>
      </c>
      <c r="C103" s="47">
        <v>4172</v>
      </c>
      <c r="D103" s="47">
        <v>4172</v>
      </c>
      <c r="E103" s="47"/>
    </row>
    <row r="104" spans="1:5" s="48" customFormat="1" ht="16.5">
      <c r="A104" s="45" t="s">
        <v>197</v>
      </c>
      <c r="B104" s="46" t="s">
        <v>198</v>
      </c>
      <c r="C104" s="47">
        <f>SUM(C105:C116)</f>
        <v>130000</v>
      </c>
      <c r="D104" s="47">
        <f>SUM(D105:D116)</f>
        <v>130000</v>
      </c>
      <c r="E104" s="47"/>
    </row>
    <row r="105" spans="1:5" s="3" customFormat="1" ht="16.5">
      <c r="A105" s="13">
        <v>1</v>
      </c>
      <c r="B105" s="57" t="s">
        <v>199</v>
      </c>
      <c r="C105" s="35">
        <v>28395</v>
      </c>
      <c r="D105" s="35">
        <v>28395</v>
      </c>
      <c r="E105" s="35"/>
    </row>
    <row r="106" spans="1:5" s="3" customFormat="1" ht="16.5">
      <c r="A106" s="13">
        <v>2</v>
      </c>
      <c r="B106" s="57" t="s">
        <v>200</v>
      </c>
      <c r="C106" s="35">
        <v>6337</v>
      </c>
      <c r="D106" s="35">
        <v>6337</v>
      </c>
      <c r="E106" s="35"/>
    </row>
    <row r="107" spans="1:5" s="3" customFormat="1" ht="16.5">
      <c r="A107" s="13">
        <v>3</v>
      </c>
      <c r="B107" s="57" t="s">
        <v>203</v>
      </c>
      <c r="C107" s="35">
        <v>5825</v>
      </c>
      <c r="D107" s="35">
        <v>5825</v>
      </c>
      <c r="E107" s="35"/>
    </row>
    <row r="108" spans="1:5" s="3" customFormat="1" ht="16.5">
      <c r="A108" s="13">
        <v>4</v>
      </c>
      <c r="B108" s="57" t="s">
        <v>201</v>
      </c>
      <c r="C108" s="35">
        <v>10072</v>
      </c>
      <c r="D108" s="35">
        <v>10072</v>
      </c>
      <c r="E108" s="35"/>
    </row>
    <row r="109" spans="1:5" s="3" customFormat="1" ht="16.5">
      <c r="A109" s="13">
        <v>5</v>
      </c>
      <c r="B109" s="57" t="s">
        <v>202</v>
      </c>
      <c r="C109" s="35">
        <v>6550</v>
      </c>
      <c r="D109" s="35">
        <v>6550</v>
      </c>
      <c r="E109" s="35"/>
    </row>
    <row r="110" spans="1:5" s="3" customFormat="1" ht="16.5">
      <c r="A110" s="13">
        <v>6</v>
      </c>
      <c r="B110" s="57" t="s">
        <v>204</v>
      </c>
      <c r="C110" s="35">
        <v>12622</v>
      </c>
      <c r="D110" s="35">
        <v>12622</v>
      </c>
      <c r="E110" s="35"/>
    </row>
    <row r="111" spans="1:5" s="3" customFormat="1" ht="16.5">
      <c r="A111" s="13">
        <v>7</v>
      </c>
      <c r="B111" s="57" t="s">
        <v>209</v>
      </c>
      <c r="C111" s="35">
        <v>13294</v>
      </c>
      <c r="D111" s="35">
        <v>13294</v>
      </c>
      <c r="E111" s="35"/>
    </row>
    <row r="112" spans="1:5" s="3" customFormat="1" ht="16.5">
      <c r="A112" s="13">
        <v>8</v>
      </c>
      <c r="B112" s="57" t="s">
        <v>210</v>
      </c>
      <c r="C112" s="35">
        <v>20709</v>
      </c>
      <c r="D112" s="35">
        <v>20709</v>
      </c>
      <c r="E112" s="35"/>
    </row>
    <row r="113" spans="1:5" s="3" customFormat="1" ht="16.5">
      <c r="A113" s="13">
        <v>9</v>
      </c>
      <c r="B113" s="57" t="s">
        <v>205</v>
      </c>
      <c r="C113" s="35">
        <v>10206</v>
      </c>
      <c r="D113" s="35">
        <v>10206</v>
      </c>
      <c r="E113" s="35"/>
    </row>
    <row r="114" spans="1:5" s="3" customFormat="1" ht="16.5">
      <c r="A114" s="13">
        <v>10</v>
      </c>
      <c r="B114" s="57" t="s">
        <v>206</v>
      </c>
      <c r="C114" s="35">
        <v>5272</v>
      </c>
      <c r="D114" s="35">
        <v>5272</v>
      </c>
      <c r="E114" s="35"/>
    </row>
    <row r="115" spans="1:5" s="3" customFormat="1" ht="16.5">
      <c r="A115" s="13">
        <v>11</v>
      </c>
      <c r="B115" s="57" t="s">
        <v>208</v>
      </c>
      <c r="C115" s="35">
        <v>5258</v>
      </c>
      <c r="D115" s="35">
        <v>5258</v>
      </c>
      <c r="E115" s="35"/>
    </row>
    <row r="116" spans="1:5" s="3" customFormat="1" ht="16.5">
      <c r="A116" s="13">
        <v>12</v>
      </c>
      <c r="B116" s="57" t="s">
        <v>207</v>
      </c>
      <c r="C116" s="35">
        <v>5460</v>
      </c>
      <c r="D116" s="35">
        <v>5460</v>
      </c>
      <c r="E116" s="35"/>
    </row>
    <row r="117" spans="1:5" s="3" customFormat="1" ht="16.5">
      <c r="A117" s="13" t="s">
        <v>64</v>
      </c>
      <c r="B117" s="57" t="s">
        <v>211</v>
      </c>
      <c r="C117" s="35">
        <f>C118+C121+C127+C139+C142+C147+C150+C151+C152+C153+C154+C155+C156+C157+C171</f>
        <v>400000</v>
      </c>
      <c r="D117" s="35">
        <f>D118+D121+D127+D139+D142+D147+D150+D151+D152+D153+D154+D155+D156+D157+D171</f>
        <v>400000</v>
      </c>
      <c r="E117" s="35"/>
    </row>
    <row r="118" spans="1:5" s="48" customFormat="1" ht="16.5">
      <c r="A118" s="45" t="s">
        <v>103</v>
      </c>
      <c r="B118" s="58" t="s">
        <v>212</v>
      </c>
      <c r="C118" s="47">
        <f>SUM(C119:C120)</f>
        <v>25962</v>
      </c>
      <c r="D118" s="47">
        <f>SUM(D119:D120)</f>
        <v>25962</v>
      </c>
      <c r="E118" s="47"/>
    </row>
    <row r="119" spans="1:5" s="3" customFormat="1" ht="16.5">
      <c r="A119" s="13">
        <v>1</v>
      </c>
      <c r="B119" s="57" t="s">
        <v>213</v>
      </c>
      <c r="C119" s="35">
        <v>962</v>
      </c>
      <c r="D119" s="35">
        <v>962</v>
      </c>
      <c r="E119" s="35"/>
    </row>
    <row r="120" spans="1:5" s="3" customFormat="1" ht="16.5">
      <c r="A120" s="13">
        <v>2</v>
      </c>
      <c r="B120" s="57" t="s">
        <v>214</v>
      </c>
      <c r="C120" s="35">
        <v>25000</v>
      </c>
      <c r="D120" s="35">
        <v>25000</v>
      </c>
      <c r="E120" s="35"/>
    </row>
    <row r="121" spans="1:5" s="48" customFormat="1" ht="16.5">
      <c r="A121" s="45" t="s">
        <v>110</v>
      </c>
      <c r="B121" s="58" t="s">
        <v>111</v>
      </c>
      <c r="C121" s="47">
        <f>SUM(C122:C126)</f>
        <v>21900</v>
      </c>
      <c r="D121" s="47">
        <f>SUM(D122:D126)</f>
        <v>21900</v>
      </c>
      <c r="E121" s="47"/>
    </row>
    <row r="122" spans="1:5" s="3" customFormat="1" ht="16.5">
      <c r="A122" s="13">
        <v>1</v>
      </c>
      <c r="B122" s="57" t="s">
        <v>97</v>
      </c>
      <c r="C122" s="35">
        <v>2090</v>
      </c>
      <c r="D122" s="35">
        <v>2090</v>
      </c>
      <c r="E122" s="35"/>
    </row>
    <row r="123" spans="1:5" s="3" customFormat="1" ht="16.5">
      <c r="A123" s="13">
        <v>2</v>
      </c>
      <c r="B123" s="57" t="s">
        <v>215</v>
      </c>
      <c r="C123" s="35">
        <v>5000</v>
      </c>
      <c r="D123" s="35">
        <v>5000</v>
      </c>
      <c r="E123" s="35"/>
    </row>
    <row r="124" spans="1:5" s="3" customFormat="1" ht="16.5">
      <c r="A124" s="13">
        <v>3</v>
      </c>
      <c r="B124" s="57" t="s">
        <v>216</v>
      </c>
      <c r="C124" s="35">
        <v>5000</v>
      </c>
      <c r="D124" s="35">
        <v>5000</v>
      </c>
      <c r="E124" s="35"/>
    </row>
    <row r="125" spans="1:5" s="3" customFormat="1" ht="16.5">
      <c r="A125" s="13">
        <v>4</v>
      </c>
      <c r="B125" s="57" t="s">
        <v>217</v>
      </c>
      <c r="C125" s="35">
        <v>8500</v>
      </c>
      <c r="D125" s="35">
        <v>8500</v>
      </c>
      <c r="E125" s="35"/>
    </row>
    <row r="126" spans="1:5" s="3" customFormat="1" ht="16.5">
      <c r="A126" s="13">
        <v>5</v>
      </c>
      <c r="B126" s="57" t="s">
        <v>218</v>
      </c>
      <c r="C126" s="35">
        <v>1310</v>
      </c>
      <c r="D126" s="35">
        <v>1310</v>
      </c>
      <c r="E126" s="35"/>
    </row>
    <row r="127" spans="1:5" s="48" customFormat="1" ht="16.5">
      <c r="A127" s="45" t="s">
        <v>116</v>
      </c>
      <c r="B127" s="46" t="s">
        <v>117</v>
      </c>
      <c r="C127" s="47">
        <f>SUM(C128:C138)</f>
        <v>153000</v>
      </c>
      <c r="D127" s="47">
        <f>SUM(D128:D138)</f>
        <v>153000</v>
      </c>
      <c r="E127" s="47"/>
    </row>
    <row r="128" spans="1:5" s="3" customFormat="1" ht="16.5">
      <c r="A128" s="13">
        <v>1</v>
      </c>
      <c r="B128" s="57" t="s">
        <v>220</v>
      </c>
      <c r="C128" s="35">
        <v>15000</v>
      </c>
      <c r="D128" s="35">
        <v>15000</v>
      </c>
      <c r="E128" s="35"/>
    </row>
    <row r="129" spans="1:5" s="3" customFormat="1" ht="16.5">
      <c r="A129" s="13">
        <v>2</v>
      </c>
      <c r="B129" s="57" t="s">
        <v>343</v>
      </c>
      <c r="C129" s="35">
        <v>13000</v>
      </c>
      <c r="D129" s="35">
        <v>13000</v>
      </c>
      <c r="E129" s="35"/>
    </row>
    <row r="130" spans="1:5" s="3" customFormat="1" ht="16.5">
      <c r="A130" s="13">
        <v>3</v>
      </c>
      <c r="B130" s="57" t="s">
        <v>221</v>
      </c>
      <c r="C130" s="35">
        <v>2000</v>
      </c>
      <c r="D130" s="35">
        <v>2000</v>
      </c>
      <c r="E130" s="35"/>
    </row>
    <row r="131" spans="1:5" s="3" customFormat="1" ht="16.5">
      <c r="A131" s="13">
        <v>4</v>
      </c>
      <c r="B131" s="57" t="s">
        <v>219</v>
      </c>
      <c r="C131" s="35">
        <v>5000</v>
      </c>
      <c r="D131" s="35">
        <v>5000</v>
      </c>
      <c r="E131" s="35"/>
    </row>
    <row r="132" spans="1:5" s="3" customFormat="1" ht="16.5">
      <c r="A132" s="13">
        <v>5</v>
      </c>
      <c r="B132" s="57" t="s">
        <v>222</v>
      </c>
      <c r="C132" s="35">
        <v>28000</v>
      </c>
      <c r="D132" s="35">
        <v>28000</v>
      </c>
      <c r="E132" s="35"/>
    </row>
    <row r="133" spans="1:5" s="3" customFormat="1" ht="16.5">
      <c r="A133" s="13">
        <v>6</v>
      </c>
      <c r="B133" s="57" t="s">
        <v>223</v>
      </c>
      <c r="C133" s="35">
        <v>10000</v>
      </c>
      <c r="D133" s="35">
        <v>10000</v>
      </c>
      <c r="E133" s="35"/>
    </row>
    <row r="134" spans="1:5" s="3" customFormat="1" ht="16.5">
      <c r="A134" s="13">
        <v>7</v>
      </c>
      <c r="B134" s="57" t="s">
        <v>224</v>
      </c>
      <c r="C134" s="35">
        <v>22000</v>
      </c>
      <c r="D134" s="35">
        <v>22000</v>
      </c>
      <c r="E134" s="35"/>
    </row>
    <row r="135" spans="1:5" s="3" customFormat="1" ht="16.5">
      <c r="A135" s="13">
        <v>8</v>
      </c>
      <c r="B135" s="57" t="s">
        <v>225</v>
      </c>
      <c r="C135" s="35">
        <v>15000</v>
      </c>
      <c r="D135" s="35">
        <v>15000</v>
      </c>
      <c r="E135" s="35"/>
    </row>
    <row r="136" spans="1:5" s="3" customFormat="1" ht="16.5">
      <c r="A136" s="13">
        <v>9</v>
      </c>
      <c r="B136" s="57" t="s">
        <v>226</v>
      </c>
      <c r="C136" s="35">
        <v>18000</v>
      </c>
      <c r="D136" s="35">
        <v>18000</v>
      </c>
      <c r="E136" s="35"/>
    </row>
    <row r="137" spans="1:5" s="3" customFormat="1" ht="16.5">
      <c r="A137" s="13">
        <v>10</v>
      </c>
      <c r="B137" s="57" t="s">
        <v>227</v>
      </c>
      <c r="C137" s="35">
        <v>12000</v>
      </c>
      <c r="D137" s="35">
        <v>12000</v>
      </c>
      <c r="E137" s="35"/>
    </row>
    <row r="138" spans="1:5" s="3" customFormat="1" ht="16.5">
      <c r="A138" s="13">
        <v>11</v>
      </c>
      <c r="B138" s="57" t="s">
        <v>228</v>
      </c>
      <c r="C138" s="35">
        <v>13000</v>
      </c>
      <c r="D138" s="35">
        <v>13000</v>
      </c>
      <c r="E138" s="35"/>
    </row>
    <row r="139" spans="1:5" s="48" customFormat="1" ht="16.5">
      <c r="A139" s="45" t="s">
        <v>120</v>
      </c>
      <c r="B139" s="46" t="s">
        <v>123</v>
      </c>
      <c r="C139" s="47">
        <f>SUM(C140:C141)</f>
        <v>10000</v>
      </c>
      <c r="D139" s="47">
        <f>SUM(D140:D141)</f>
        <v>10000</v>
      </c>
      <c r="E139" s="47"/>
    </row>
    <row r="140" spans="1:5" s="3" customFormat="1" ht="16.5">
      <c r="A140" s="13">
        <v>1</v>
      </c>
      <c r="B140" s="57" t="s">
        <v>229</v>
      </c>
      <c r="C140" s="35">
        <v>5000</v>
      </c>
      <c r="D140" s="35">
        <v>5000</v>
      </c>
      <c r="E140" s="35"/>
    </row>
    <row r="141" spans="1:5" s="3" customFormat="1" ht="16.5">
      <c r="A141" s="13">
        <v>2</v>
      </c>
      <c r="B141" s="57" t="s">
        <v>230</v>
      </c>
      <c r="C141" s="35">
        <v>5000</v>
      </c>
      <c r="D141" s="35">
        <v>5000</v>
      </c>
      <c r="E141" s="35"/>
    </row>
    <row r="142" spans="1:5" s="48" customFormat="1" ht="16.5">
      <c r="A142" s="45" t="s">
        <v>160</v>
      </c>
      <c r="B142" s="46" t="s">
        <v>231</v>
      </c>
      <c r="C142" s="47">
        <f>SUM(C143:C146)</f>
        <v>31600</v>
      </c>
      <c r="D142" s="47">
        <f>SUM(D143:D146)</f>
        <v>31600</v>
      </c>
      <c r="E142" s="47"/>
    </row>
    <row r="143" spans="1:5" s="3" customFormat="1" ht="33">
      <c r="A143" s="13">
        <v>1</v>
      </c>
      <c r="B143" s="57" t="s">
        <v>232</v>
      </c>
      <c r="C143" s="35">
        <v>10000</v>
      </c>
      <c r="D143" s="35">
        <v>10000</v>
      </c>
      <c r="E143" s="35"/>
    </row>
    <row r="144" spans="1:5" s="3" customFormat="1" ht="33">
      <c r="A144" s="13">
        <v>2</v>
      </c>
      <c r="B144" s="57" t="s">
        <v>233</v>
      </c>
      <c r="C144" s="35">
        <v>2600</v>
      </c>
      <c r="D144" s="35">
        <v>2600</v>
      </c>
      <c r="E144" s="35"/>
    </row>
    <row r="145" spans="1:5" s="3" customFormat="1" ht="16.5">
      <c r="A145" s="13">
        <v>3</v>
      </c>
      <c r="B145" s="57" t="s">
        <v>234</v>
      </c>
      <c r="C145" s="35">
        <v>8000</v>
      </c>
      <c r="D145" s="35">
        <v>8000</v>
      </c>
      <c r="E145" s="35"/>
    </row>
    <row r="146" spans="1:5" s="3" customFormat="1" ht="33">
      <c r="A146" s="13">
        <v>4</v>
      </c>
      <c r="B146" s="57" t="s">
        <v>235</v>
      </c>
      <c r="C146" s="35">
        <v>11000</v>
      </c>
      <c r="D146" s="35">
        <v>11000</v>
      </c>
      <c r="E146" s="35"/>
    </row>
    <row r="147" spans="1:5" s="48" customFormat="1" ht="33">
      <c r="A147" s="45" t="s">
        <v>158</v>
      </c>
      <c r="B147" s="58" t="s">
        <v>236</v>
      </c>
      <c r="C147" s="47">
        <f>SUM(C148:C149)</f>
        <v>35000</v>
      </c>
      <c r="D147" s="47">
        <f>SUM(D148:D149)</f>
        <v>35000</v>
      </c>
      <c r="E147" s="47"/>
    </row>
    <row r="148" spans="1:5" s="3" customFormat="1" ht="16.5">
      <c r="A148" s="13">
        <v>1</v>
      </c>
      <c r="B148" s="6" t="s">
        <v>238</v>
      </c>
      <c r="C148" s="35">
        <v>15000</v>
      </c>
      <c r="D148" s="35">
        <v>15000</v>
      </c>
      <c r="E148" s="35"/>
    </row>
    <row r="149" spans="1:5" s="3" customFormat="1" ht="16.5">
      <c r="A149" s="13">
        <v>2</v>
      </c>
      <c r="B149" s="6" t="s">
        <v>237</v>
      </c>
      <c r="C149" s="35">
        <v>20000</v>
      </c>
      <c r="D149" s="35">
        <v>20000</v>
      </c>
      <c r="E149" s="35"/>
    </row>
    <row r="150" spans="1:5" s="48" customFormat="1" ht="33">
      <c r="A150" s="45" t="s">
        <v>195</v>
      </c>
      <c r="B150" s="58" t="s">
        <v>239</v>
      </c>
      <c r="C150" s="47">
        <v>20000</v>
      </c>
      <c r="D150" s="47">
        <v>20000</v>
      </c>
      <c r="E150" s="47"/>
    </row>
    <row r="151" spans="1:5" s="48" customFormat="1" ht="33">
      <c r="A151" s="45" t="s">
        <v>197</v>
      </c>
      <c r="B151" s="58" t="s">
        <v>245</v>
      </c>
      <c r="C151" s="47">
        <v>5000</v>
      </c>
      <c r="D151" s="47">
        <v>5000</v>
      </c>
      <c r="E151" s="47"/>
    </row>
    <row r="152" spans="1:5" s="48" customFormat="1" ht="33">
      <c r="A152" s="45" t="s">
        <v>240</v>
      </c>
      <c r="B152" s="58" t="s">
        <v>246</v>
      </c>
      <c r="C152" s="47">
        <v>3920</v>
      </c>
      <c r="D152" s="47">
        <v>3920</v>
      </c>
      <c r="E152" s="47"/>
    </row>
    <row r="153" spans="1:5" s="48" customFormat="1" ht="16.5">
      <c r="A153" s="45" t="s">
        <v>241</v>
      </c>
      <c r="B153" s="58" t="s">
        <v>247</v>
      </c>
      <c r="C153" s="47">
        <v>10000</v>
      </c>
      <c r="D153" s="47">
        <v>10000</v>
      </c>
      <c r="E153" s="47"/>
    </row>
    <row r="154" spans="1:5" s="48" customFormat="1" ht="33">
      <c r="A154" s="45" t="s">
        <v>242</v>
      </c>
      <c r="B154" s="58" t="s">
        <v>248</v>
      </c>
      <c r="C154" s="47">
        <v>20000</v>
      </c>
      <c r="D154" s="47">
        <v>20000</v>
      </c>
      <c r="E154" s="47"/>
    </row>
    <row r="155" spans="1:5" s="48" customFormat="1" ht="49.5">
      <c r="A155" s="45" t="s">
        <v>243</v>
      </c>
      <c r="B155" s="58" t="s">
        <v>249</v>
      </c>
      <c r="C155" s="47">
        <v>5000</v>
      </c>
      <c r="D155" s="47">
        <v>5000</v>
      </c>
      <c r="E155" s="47"/>
    </row>
    <row r="156" spans="1:5" s="48" customFormat="1" ht="49.5">
      <c r="A156" s="45" t="s">
        <v>244</v>
      </c>
      <c r="B156" s="58" t="s">
        <v>250</v>
      </c>
      <c r="C156" s="47">
        <v>6080</v>
      </c>
      <c r="D156" s="47">
        <v>6080</v>
      </c>
      <c r="E156" s="47"/>
    </row>
    <row r="157" spans="1:5" s="48" customFormat="1" ht="16.5">
      <c r="A157" s="45" t="s">
        <v>243</v>
      </c>
      <c r="B157" s="46" t="s">
        <v>251</v>
      </c>
      <c r="C157" s="47">
        <f>SUM(C158:C170)</f>
        <v>51120</v>
      </c>
      <c r="D157" s="47">
        <f>SUM(D158:D170)</f>
        <v>51120</v>
      </c>
      <c r="E157" s="47"/>
    </row>
    <row r="158" spans="1:5" s="3" customFormat="1" ht="16.5">
      <c r="A158" s="13">
        <v>1</v>
      </c>
      <c r="B158" s="57" t="s">
        <v>253</v>
      </c>
      <c r="C158" s="35">
        <v>3000</v>
      </c>
      <c r="D158" s="47">
        <v>3000</v>
      </c>
      <c r="E158" s="35"/>
    </row>
    <row r="159" spans="1:5" s="3" customFormat="1" ht="33">
      <c r="A159" s="13">
        <v>2</v>
      </c>
      <c r="B159" s="57" t="s">
        <v>254</v>
      </c>
      <c r="C159" s="35">
        <v>5588</v>
      </c>
      <c r="D159" s="47">
        <v>5588</v>
      </c>
      <c r="E159" s="35"/>
    </row>
    <row r="160" spans="1:5" s="3" customFormat="1" ht="16.5">
      <c r="A160" s="13">
        <v>3</v>
      </c>
      <c r="B160" s="57" t="s">
        <v>255</v>
      </c>
      <c r="C160" s="35">
        <v>3500</v>
      </c>
      <c r="D160" s="47">
        <v>3500</v>
      </c>
      <c r="E160" s="35"/>
    </row>
    <row r="161" spans="1:5" s="3" customFormat="1" ht="33">
      <c r="A161" s="13">
        <v>4</v>
      </c>
      <c r="B161" s="57" t="s">
        <v>256</v>
      </c>
      <c r="C161" s="35">
        <v>11000</v>
      </c>
      <c r="D161" s="47">
        <v>11000</v>
      </c>
      <c r="E161" s="35"/>
    </row>
    <row r="162" spans="1:5" s="3" customFormat="1" ht="16.5">
      <c r="A162" s="13">
        <v>5</v>
      </c>
      <c r="B162" s="57" t="s">
        <v>257</v>
      </c>
      <c r="C162" s="35">
        <v>3500</v>
      </c>
      <c r="D162" s="47">
        <v>3500</v>
      </c>
      <c r="E162" s="35"/>
    </row>
    <row r="163" spans="1:5" s="3" customFormat="1" ht="16.5">
      <c r="A163" s="13">
        <v>6</v>
      </c>
      <c r="B163" s="57" t="s">
        <v>258</v>
      </c>
      <c r="C163" s="35">
        <v>2500</v>
      </c>
      <c r="D163" s="47">
        <v>2500</v>
      </c>
      <c r="E163" s="35"/>
    </row>
    <row r="164" spans="1:5" s="3" customFormat="1" ht="16.5">
      <c r="A164" s="13">
        <v>7</v>
      </c>
      <c r="B164" s="57" t="s">
        <v>259</v>
      </c>
      <c r="C164" s="35">
        <v>3500</v>
      </c>
      <c r="D164" s="47">
        <v>3500</v>
      </c>
      <c r="E164" s="35"/>
    </row>
    <row r="165" spans="1:5" s="3" customFormat="1" ht="33">
      <c r="A165" s="13">
        <v>8</v>
      </c>
      <c r="B165" s="57" t="s">
        <v>260</v>
      </c>
      <c r="C165" s="35">
        <v>984</v>
      </c>
      <c r="D165" s="47">
        <v>984</v>
      </c>
      <c r="E165" s="35"/>
    </row>
    <row r="166" spans="1:5" s="3" customFormat="1" ht="16.5">
      <c r="A166" s="13">
        <v>9</v>
      </c>
      <c r="B166" s="57" t="s">
        <v>261</v>
      </c>
      <c r="C166" s="35">
        <v>4200</v>
      </c>
      <c r="D166" s="47">
        <v>4200</v>
      </c>
      <c r="E166" s="35"/>
    </row>
    <row r="167" spans="1:5" s="3" customFormat="1" ht="33">
      <c r="A167" s="13">
        <v>10</v>
      </c>
      <c r="B167" s="57" t="s">
        <v>262</v>
      </c>
      <c r="C167" s="35">
        <v>1548</v>
      </c>
      <c r="D167" s="47">
        <v>1548</v>
      </c>
      <c r="E167" s="35"/>
    </row>
    <row r="168" spans="1:5" s="3" customFormat="1" ht="16.5">
      <c r="A168" s="13">
        <v>11</v>
      </c>
      <c r="B168" s="57" t="s">
        <v>252</v>
      </c>
      <c r="C168" s="35">
        <v>3500</v>
      </c>
      <c r="D168" s="47">
        <v>3500</v>
      </c>
      <c r="E168" s="35"/>
    </row>
    <row r="169" spans="1:5" s="3" customFormat="1" ht="16.5">
      <c r="A169" s="13">
        <v>12</v>
      </c>
      <c r="B169" s="57" t="s">
        <v>263</v>
      </c>
      <c r="C169" s="35">
        <v>1500</v>
      </c>
      <c r="D169" s="47">
        <v>1500</v>
      </c>
      <c r="E169" s="35"/>
    </row>
    <row r="170" spans="1:5" s="3" customFormat="1" ht="16.5" customHeight="1">
      <c r="A170" s="13">
        <v>13</v>
      </c>
      <c r="B170" s="57" t="s">
        <v>264</v>
      </c>
      <c r="C170" s="35">
        <v>6800</v>
      </c>
      <c r="D170" s="47">
        <v>6800</v>
      </c>
      <c r="E170" s="35"/>
    </row>
    <row r="171" spans="1:5" s="48" customFormat="1" ht="16.5">
      <c r="A171" s="45" t="s">
        <v>244</v>
      </c>
      <c r="B171" s="46" t="s">
        <v>196</v>
      </c>
      <c r="C171" s="35">
        <v>1418</v>
      </c>
      <c r="D171" s="47">
        <v>1418</v>
      </c>
      <c r="E171" s="47"/>
    </row>
    <row r="172" spans="1:5" s="3" customFormat="1" ht="16.5">
      <c r="A172" s="13" t="s">
        <v>66</v>
      </c>
      <c r="B172" s="6" t="s">
        <v>265</v>
      </c>
      <c r="C172" s="35">
        <f>C173+C208+C220+C222+C225+C227+C228+C229</f>
        <v>427056</v>
      </c>
      <c r="D172" s="35">
        <f>D173+D208+D220+D222+D225+D227+D228+D229</f>
        <v>427056</v>
      </c>
      <c r="E172" s="35"/>
    </row>
    <row r="173" spans="1:5" s="48" customFormat="1" ht="16.5">
      <c r="A173" s="45" t="s">
        <v>103</v>
      </c>
      <c r="B173" s="46" t="s">
        <v>111</v>
      </c>
      <c r="C173" s="35">
        <f>SUM(C174:C207)</f>
        <v>130059</v>
      </c>
      <c r="D173" s="47">
        <f>SUM(D174:D207)</f>
        <v>130059</v>
      </c>
      <c r="E173" s="47"/>
    </row>
    <row r="174" spans="1:5" s="3" customFormat="1" ht="16.5">
      <c r="A174" s="13">
        <v>1</v>
      </c>
      <c r="B174" s="57" t="s">
        <v>96</v>
      </c>
      <c r="C174" s="35">
        <v>12000</v>
      </c>
      <c r="D174" s="35">
        <v>12000</v>
      </c>
      <c r="E174" s="35"/>
    </row>
    <row r="175" spans="1:5" s="3" customFormat="1" ht="16.5">
      <c r="A175" s="13">
        <v>2</v>
      </c>
      <c r="B175" s="57" t="s">
        <v>268</v>
      </c>
      <c r="C175" s="35">
        <v>12000</v>
      </c>
      <c r="D175" s="35">
        <v>12000</v>
      </c>
      <c r="E175" s="35"/>
    </row>
    <row r="176" spans="1:5" s="3" customFormat="1" ht="16.5">
      <c r="A176" s="13">
        <v>3</v>
      </c>
      <c r="B176" s="57" t="s">
        <v>266</v>
      </c>
      <c r="C176" s="35">
        <v>2300</v>
      </c>
      <c r="D176" s="35">
        <v>2300</v>
      </c>
      <c r="E176" s="35"/>
    </row>
    <row r="177" spans="1:5" s="3" customFormat="1" ht="16.5">
      <c r="A177" s="13">
        <v>4</v>
      </c>
      <c r="B177" s="57" t="s">
        <v>269</v>
      </c>
      <c r="C177" s="35">
        <v>2300</v>
      </c>
      <c r="D177" s="35">
        <v>2300</v>
      </c>
      <c r="E177" s="35"/>
    </row>
    <row r="178" spans="1:5" s="3" customFormat="1" ht="16.5">
      <c r="A178" s="13">
        <v>5</v>
      </c>
      <c r="B178" s="57" t="s">
        <v>270</v>
      </c>
      <c r="C178" s="35">
        <v>8000</v>
      </c>
      <c r="D178" s="35">
        <v>8000</v>
      </c>
      <c r="E178" s="35"/>
    </row>
    <row r="179" spans="1:5" s="3" customFormat="1" ht="16.5">
      <c r="A179" s="13">
        <v>6</v>
      </c>
      <c r="B179" s="57" t="s">
        <v>271</v>
      </c>
      <c r="C179" s="35">
        <v>3000</v>
      </c>
      <c r="D179" s="35">
        <v>3000</v>
      </c>
      <c r="E179" s="35"/>
    </row>
    <row r="180" spans="1:5" s="3" customFormat="1" ht="16.5">
      <c r="A180" s="13">
        <v>7</v>
      </c>
      <c r="B180" s="57" t="s">
        <v>272</v>
      </c>
      <c r="C180" s="35">
        <v>972</v>
      </c>
      <c r="D180" s="35">
        <v>972</v>
      </c>
      <c r="E180" s="35"/>
    </row>
    <row r="181" spans="1:5" s="3" customFormat="1" ht="16.5">
      <c r="A181" s="13">
        <v>8</v>
      </c>
      <c r="B181" s="57" t="s">
        <v>273</v>
      </c>
      <c r="C181" s="35">
        <v>4227</v>
      </c>
      <c r="D181" s="35">
        <v>4227</v>
      </c>
      <c r="E181" s="35"/>
    </row>
    <row r="182" spans="1:5" s="3" customFormat="1" ht="16.5">
      <c r="A182" s="13">
        <v>9</v>
      </c>
      <c r="B182" s="57" t="s">
        <v>274</v>
      </c>
      <c r="C182" s="35">
        <v>6000</v>
      </c>
      <c r="D182" s="35">
        <v>6000</v>
      </c>
      <c r="E182" s="35"/>
    </row>
    <row r="183" spans="1:5" s="3" customFormat="1" ht="16.5">
      <c r="A183" s="13">
        <v>10</v>
      </c>
      <c r="B183" s="57" t="s">
        <v>275</v>
      </c>
      <c r="C183" s="35">
        <v>6500</v>
      </c>
      <c r="D183" s="35">
        <v>6500</v>
      </c>
      <c r="E183" s="35"/>
    </row>
    <row r="184" spans="1:5" s="3" customFormat="1" ht="33">
      <c r="A184" s="13">
        <v>11</v>
      </c>
      <c r="B184" s="57" t="s">
        <v>276</v>
      </c>
      <c r="C184" s="35">
        <v>5500</v>
      </c>
      <c r="D184" s="35">
        <v>5500</v>
      </c>
      <c r="E184" s="35"/>
    </row>
    <row r="185" spans="1:5" s="3" customFormat="1" ht="16.5">
      <c r="A185" s="13">
        <v>12</v>
      </c>
      <c r="B185" s="57" t="s">
        <v>279</v>
      </c>
      <c r="C185" s="35">
        <v>5000</v>
      </c>
      <c r="D185" s="35">
        <v>5000</v>
      </c>
      <c r="E185" s="35"/>
    </row>
    <row r="186" spans="1:5" s="3" customFormat="1" ht="16.5">
      <c r="A186" s="13">
        <v>13</v>
      </c>
      <c r="B186" s="57" t="s">
        <v>277</v>
      </c>
      <c r="C186" s="35">
        <v>1700</v>
      </c>
      <c r="D186" s="35">
        <v>1700</v>
      </c>
      <c r="E186" s="35"/>
    </row>
    <row r="187" spans="1:5" s="3" customFormat="1" ht="33">
      <c r="A187" s="13">
        <v>14</v>
      </c>
      <c r="B187" s="57" t="s">
        <v>278</v>
      </c>
      <c r="C187" s="35">
        <v>7000</v>
      </c>
      <c r="D187" s="35">
        <v>7000</v>
      </c>
      <c r="E187" s="35"/>
    </row>
    <row r="188" spans="1:5" s="3" customFormat="1" ht="16.5">
      <c r="A188" s="13">
        <v>15</v>
      </c>
      <c r="B188" s="57" t="s">
        <v>280</v>
      </c>
      <c r="C188" s="35">
        <v>3500</v>
      </c>
      <c r="D188" s="35">
        <v>3500</v>
      </c>
      <c r="E188" s="35"/>
    </row>
    <row r="189" spans="1:5" s="3" customFormat="1" ht="16.5">
      <c r="A189" s="13">
        <v>16</v>
      </c>
      <c r="B189" s="57" t="s">
        <v>281</v>
      </c>
      <c r="C189" s="35">
        <v>10500</v>
      </c>
      <c r="D189" s="35">
        <v>10500</v>
      </c>
      <c r="E189" s="35"/>
    </row>
    <row r="190" spans="1:5" s="3" customFormat="1" ht="16.5">
      <c r="A190" s="13">
        <v>17</v>
      </c>
      <c r="B190" s="57" t="s">
        <v>282</v>
      </c>
      <c r="C190" s="35">
        <v>2200</v>
      </c>
      <c r="D190" s="35">
        <v>2200</v>
      </c>
      <c r="E190" s="35"/>
    </row>
    <row r="191" spans="1:5" s="3" customFormat="1" ht="16.5">
      <c r="A191" s="13">
        <v>18</v>
      </c>
      <c r="B191" s="57" t="s">
        <v>283</v>
      </c>
      <c r="C191" s="35">
        <v>2200</v>
      </c>
      <c r="D191" s="35">
        <v>2200</v>
      </c>
      <c r="E191" s="35"/>
    </row>
    <row r="192" spans="1:5" s="3" customFormat="1" ht="16.5">
      <c r="A192" s="13">
        <v>19</v>
      </c>
      <c r="B192" s="57" t="s">
        <v>284</v>
      </c>
      <c r="C192" s="35">
        <v>2000</v>
      </c>
      <c r="D192" s="35">
        <v>2000</v>
      </c>
      <c r="E192" s="35"/>
    </row>
    <row r="193" spans="1:5" s="3" customFormat="1" ht="16.5">
      <c r="A193" s="13">
        <v>20</v>
      </c>
      <c r="B193" s="57" t="s">
        <v>285</v>
      </c>
      <c r="C193" s="35">
        <v>2200</v>
      </c>
      <c r="D193" s="35">
        <v>2200</v>
      </c>
      <c r="E193" s="35"/>
    </row>
    <row r="194" spans="1:5" s="3" customFormat="1" ht="16.5">
      <c r="A194" s="13">
        <v>21</v>
      </c>
      <c r="B194" s="57" t="s">
        <v>286</v>
      </c>
      <c r="C194" s="35">
        <v>2000</v>
      </c>
      <c r="D194" s="35">
        <v>2000</v>
      </c>
      <c r="E194" s="35"/>
    </row>
    <row r="195" spans="1:5" s="3" customFormat="1" ht="16.5">
      <c r="A195" s="13">
        <v>22</v>
      </c>
      <c r="B195" s="57" t="s">
        <v>267</v>
      </c>
      <c r="C195" s="35">
        <v>1700</v>
      </c>
      <c r="D195" s="35">
        <v>1700</v>
      </c>
      <c r="E195" s="35"/>
    </row>
    <row r="196" spans="1:5" s="3" customFormat="1" ht="16.5">
      <c r="A196" s="13">
        <v>23</v>
      </c>
      <c r="B196" s="57" t="s">
        <v>287</v>
      </c>
      <c r="C196" s="35">
        <v>2000</v>
      </c>
      <c r="D196" s="35">
        <v>2000</v>
      </c>
      <c r="E196" s="35"/>
    </row>
    <row r="197" spans="1:5" s="3" customFormat="1" ht="16.5">
      <c r="A197" s="13">
        <v>24</v>
      </c>
      <c r="B197" s="57" t="s">
        <v>288</v>
      </c>
      <c r="C197" s="35">
        <v>2190</v>
      </c>
      <c r="D197" s="35">
        <v>2190</v>
      </c>
      <c r="E197" s="35"/>
    </row>
    <row r="198" spans="1:5" s="3" customFormat="1" ht="16.5">
      <c r="A198" s="13">
        <v>25</v>
      </c>
      <c r="B198" s="57" t="s">
        <v>298</v>
      </c>
      <c r="C198" s="35">
        <v>1900</v>
      </c>
      <c r="D198" s="35">
        <v>1900</v>
      </c>
      <c r="E198" s="35"/>
    </row>
    <row r="199" spans="1:5" s="3" customFormat="1" ht="16.5">
      <c r="A199" s="13">
        <v>26</v>
      </c>
      <c r="B199" s="57" t="s">
        <v>289</v>
      </c>
      <c r="C199" s="35">
        <v>2100</v>
      </c>
      <c r="D199" s="35">
        <v>2100</v>
      </c>
      <c r="E199" s="35"/>
    </row>
    <row r="200" spans="1:5" s="3" customFormat="1" ht="16.5">
      <c r="A200" s="13">
        <v>27</v>
      </c>
      <c r="B200" s="57" t="s">
        <v>290</v>
      </c>
      <c r="C200" s="35">
        <v>2200</v>
      </c>
      <c r="D200" s="35">
        <v>2200</v>
      </c>
      <c r="E200" s="35"/>
    </row>
    <row r="201" spans="1:5" s="3" customFormat="1" ht="16.5">
      <c r="A201" s="13">
        <v>28</v>
      </c>
      <c r="B201" s="57" t="s">
        <v>291</v>
      </c>
      <c r="C201" s="35">
        <v>2170</v>
      </c>
      <c r="D201" s="35">
        <v>2170</v>
      </c>
      <c r="E201" s="35"/>
    </row>
    <row r="202" spans="1:5" s="3" customFormat="1" ht="16.5">
      <c r="A202" s="13">
        <v>29</v>
      </c>
      <c r="B202" s="57" t="s">
        <v>292</v>
      </c>
      <c r="C202" s="35">
        <v>2200</v>
      </c>
      <c r="D202" s="35">
        <v>2200</v>
      </c>
      <c r="E202" s="35"/>
    </row>
    <row r="203" spans="1:5" s="3" customFormat="1" ht="16.5">
      <c r="A203" s="13">
        <v>30</v>
      </c>
      <c r="B203" s="57" t="s">
        <v>293</v>
      </c>
      <c r="C203" s="35">
        <v>2200</v>
      </c>
      <c r="D203" s="35">
        <v>2200</v>
      </c>
      <c r="E203" s="35"/>
    </row>
    <row r="204" spans="1:5" s="3" customFormat="1" ht="16.5">
      <c r="A204" s="13">
        <v>31</v>
      </c>
      <c r="B204" s="57" t="s">
        <v>294</v>
      </c>
      <c r="C204" s="35">
        <v>2200</v>
      </c>
      <c r="D204" s="35">
        <v>2200</v>
      </c>
      <c r="E204" s="35"/>
    </row>
    <row r="205" spans="1:5" s="3" customFormat="1" ht="16.5">
      <c r="A205" s="13">
        <v>32</v>
      </c>
      <c r="B205" s="57" t="s">
        <v>295</v>
      </c>
      <c r="C205" s="35">
        <v>2000</v>
      </c>
      <c r="D205" s="35">
        <v>2000</v>
      </c>
      <c r="E205" s="35"/>
    </row>
    <row r="206" spans="1:5" s="3" customFormat="1" ht="16.5">
      <c r="A206" s="13">
        <v>33</v>
      </c>
      <c r="B206" s="57" t="s">
        <v>296</v>
      </c>
      <c r="C206" s="35">
        <v>1600</v>
      </c>
      <c r="D206" s="35">
        <v>1600</v>
      </c>
      <c r="E206" s="35"/>
    </row>
    <row r="207" spans="1:5" s="3" customFormat="1" ht="16.5">
      <c r="A207" s="13">
        <v>34</v>
      </c>
      <c r="B207" s="57" t="s">
        <v>297</v>
      </c>
      <c r="C207" s="35">
        <v>4500</v>
      </c>
      <c r="D207" s="35">
        <v>4500</v>
      </c>
      <c r="E207" s="35"/>
    </row>
    <row r="208" spans="1:5" s="48" customFormat="1" ht="16.5">
      <c r="A208" s="45" t="s">
        <v>110</v>
      </c>
      <c r="B208" s="46" t="s">
        <v>299</v>
      </c>
      <c r="C208" s="47">
        <f>SUM(C209:C219)</f>
        <v>115800</v>
      </c>
      <c r="D208" s="47">
        <f>SUM(D209:D219)</f>
        <v>115800</v>
      </c>
      <c r="E208" s="47"/>
    </row>
    <row r="209" spans="1:5" s="3" customFormat="1" ht="16.5">
      <c r="A209" s="13">
        <v>1</v>
      </c>
      <c r="B209" s="57" t="s">
        <v>300</v>
      </c>
      <c r="C209" s="35">
        <v>30000</v>
      </c>
      <c r="D209" s="35">
        <v>30000</v>
      </c>
      <c r="E209" s="35"/>
    </row>
    <row r="210" spans="1:5" s="3" customFormat="1" ht="16.5">
      <c r="A210" s="13">
        <v>2</v>
      </c>
      <c r="B210" s="57" t="s">
        <v>301</v>
      </c>
      <c r="C210" s="35">
        <v>8000</v>
      </c>
      <c r="D210" s="35">
        <v>8000</v>
      </c>
      <c r="E210" s="35"/>
    </row>
    <row r="211" spans="1:5" s="3" customFormat="1" ht="33">
      <c r="A211" s="13">
        <v>3</v>
      </c>
      <c r="B211" s="57" t="s">
        <v>302</v>
      </c>
      <c r="C211" s="35">
        <v>3000</v>
      </c>
      <c r="D211" s="35">
        <v>3000</v>
      </c>
      <c r="E211" s="35"/>
    </row>
    <row r="212" spans="1:5" s="3" customFormat="1" ht="16.5">
      <c r="A212" s="13">
        <v>4</v>
      </c>
      <c r="B212" s="57" t="s">
        <v>303</v>
      </c>
      <c r="C212" s="35">
        <v>8000</v>
      </c>
      <c r="D212" s="35">
        <v>8000</v>
      </c>
      <c r="E212" s="35"/>
    </row>
    <row r="213" spans="1:5" s="3" customFormat="1" ht="16.5">
      <c r="A213" s="13">
        <v>5</v>
      </c>
      <c r="B213" s="57" t="s">
        <v>304</v>
      </c>
      <c r="C213" s="35">
        <v>10000</v>
      </c>
      <c r="D213" s="35">
        <v>10000</v>
      </c>
      <c r="E213" s="35"/>
    </row>
    <row r="214" spans="1:5" s="3" customFormat="1" ht="16.5">
      <c r="A214" s="13">
        <v>6</v>
      </c>
      <c r="B214" s="57" t="s">
        <v>305</v>
      </c>
      <c r="C214" s="35">
        <v>8000</v>
      </c>
      <c r="D214" s="35">
        <v>8000</v>
      </c>
      <c r="E214" s="35"/>
    </row>
    <row r="215" spans="1:5" s="3" customFormat="1" ht="16.5">
      <c r="A215" s="13">
        <v>7</v>
      </c>
      <c r="B215" s="57" t="s">
        <v>306</v>
      </c>
      <c r="C215" s="35">
        <v>4000</v>
      </c>
      <c r="D215" s="35">
        <v>4000</v>
      </c>
      <c r="E215" s="35"/>
    </row>
    <row r="216" spans="1:5" s="3" customFormat="1" ht="16.5">
      <c r="A216" s="13">
        <v>8</v>
      </c>
      <c r="B216" s="57" t="s">
        <v>307</v>
      </c>
      <c r="C216" s="35">
        <v>5000</v>
      </c>
      <c r="D216" s="35">
        <v>5000</v>
      </c>
      <c r="E216" s="35"/>
    </row>
    <row r="217" spans="1:5" s="3" customFormat="1" ht="16.5">
      <c r="A217" s="13">
        <v>9</v>
      </c>
      <c r="B217" s="57" t="s">
        <v>308</v>
      </c>
      <c r="C217" s="35">
        <v>20000</v>
      </c>
      <c r="D217" s="35">
        <v>20000</v>
      </c>
      <c r="E217" s="35"/>
    </row>
    <row r="218" spans="1:5" s="3" customFormat="1" ht="49.5">
      <c r="A218" s="13">
        <v>10</v>
      </c>
      <c r="B218" s="57" t="s">
        <v>309</v>
      </c>
      <c r="C218" s="35">
        <v>6500</v>
      </c>
      <c r="D218" s="35">
        <v>6500</v>
      </c>
      <c r="E218" s="35"/>
    </row>
    <row r="219" spans="1:5" s="3" customFormat="1" ht="16.5">
      <c r="A219" s="13">
        <v>11</v>
      </c>
      <c r="B219" s="57" t="s">
        <v>310</v>
      </c>
      <c r="C219" s="35">
        <v>13300</v>
      </c>
      <c r="D219" s="35">
        <v>13300</v>
      </c>
      <c r="E219" s="35"/>
    </row>
    <row r="220" spans="1:5" s="48" customFormat="1" ht="16.5">
      <c r="A220" s="45" t="s">
        <v>116</v>
      </c>
      <c r="B220" s="46" t="s">
        <v>311</v>
      </c>
      <c r="C220" s="47">
        <v>1089</v>
      </c>
      <c r="D220" s="47">
        <v>1089</v>
      </c>
      <c r="E220" s="47"/>
    </row>
    <row r="221" spans="1:5" s="3" customFormat="1" ht="16.5">
      <c r="A221" s="13">
        <v>1</v>
      </c>
      <c r="B221" s="57" t="s">
        <v>312</v>
      </c>
      <c r="C221" s="35">
        <v>1089</v>
      </c>
      <c r="D221" s="35">
        <v>1089</v>
      </c>
      <c r="E221" s="35"/>
    </row>
    <row r="222" spans="1:5" s="48" customFormat="1" ht="16.5">
      <c r="A222" s="45" t="s">
        <v>120</v>
      </c>
      <c r="B222" s="46" t="s">
        <v>313</v>
      </c>
      <c r="C222" s="47">
        <f>SUM(C223:C224)</f>
        <v>7000</v>
      </c>
      <c r="D222" s="47">
        <f>SUM(D223:D224)</f>
        <v>7000</v>
      </c>
      <c r="E222" s="47"/>
    </row>
    <row r="223" spans="1:5" s="3" customFormat="1" ht="16.5">
      <c r="A223" s="13">
        <v>1</v>
      </c>
      <c r="B223" s="57" t="s">
        <v>315</v>
      </c>
      <c r="C223" s="35">
        <v>2000</v>
      </c>
      <c r="D223" s="35">
        <v>2000</v>
      </c>
      <c r="E223" s="35"/>
    </row>
    <row r="224" spans="1:5" s="3" customFormat="1" ht="33">
      <c r="A224" s="13">
        <v>2</v>
      </c>
      <c r="B224" s="57" t="s">
        <v>314</v>
      </c>
      <c r="C224" s="35">
        <v>5000</v>
      </c>
      <c r="D224" s="35">
        <v>5000</v>
      </c>
      <c r="E224" s="35"/>
    </row>
    <row r="225" spans="1:5" s="48" customFormat="1" ht="16.5">
      <c r="A225" s="45" t="s">
        <v>160</v>
      </c>
      <c r="B225" s="46" t="s">
        <v>155</v>
      </c>
      <c r="C225" s="47">
        <f>C226</f>
        <v>9008</v>
      </c>
      <c r="D225" s="47">
        <f>D226</f>
        <v>9008</v>
      </c>
      <c r="E225" s="47"/>
    </row>
    <row r="226" spans="1:5" s="3" customFormat="1" ht="16.5">
      <c r="A226" s="13">
        <v>1</v>
      </c>
      <c r="B226" s="57" t="s">
        <v>316</v>
      </c>
      <c r="C226" s="35">
        <v>9008</v>
      </c>
      <c r="D226" s="35">
        <v>9008</v>
      </c>
      <c r="E226" s="35"/>
    </row>
    <row r="227" spans="1:5" s="48" customFormat="1" ht="16.5">
      <c r="A227" s="45" t="s">
        <v>158</v>
      </c>
      <c r="B227" s="46" t="s">
        <v>317</v>
      </c>
      <c r="C227" s="47">
        <v>15000</v>
      </c>
      <c r="D227" s="47">
        <v>15000</v>
      </c>
      <c r="E227" s="47"/>
    </row>
    <row r="228" spans="1:5" s="48" customFormat="1" ht="16.5">
      <c r="A228" s="45" t="s">
        <v>195</v>
      </c>
      <c r="B228" s="46" t="s">
        <v>318</v>
      </c>
      <c r="C228" s="47">
        <v>128500</v>
      </c>
      <c r="D228" s="47">
        <v>128500</v>
      </c>
      <c r="E228" s="47"/>
    </row>
    <row r="229" spans="1:5" s="48" customFormat="1" ht="16.5">
      <c r="A229" s="45" t="s">
        <v>197</v>
      </c>
      <c r="B229" s="46" t="s">
        <v>251</v>
      </c>
      <c r="C229" s="47">
        <f>SUM(C230:C235)</f>
        <v>20600</v>
      </c>
      <c r="D229" s="47">
        <f>SUM(D230:D235)</f>
        <v>20600</v>
      </c>
      <c r="E229" s="47"/>
    </row>
    <row r="230" spans="1:5" s="3" customFormat="1" ht="16.5">
      <c r="A230" s="13">
        <v>1</v>
      </c>
      <c r="B230" s="57" t="s">
        <v>319</v>
      </c>
      <c r="C230" s="35">
        <v>2000</v>
      </c>
      <c r="D230" s="35">
        <v>2000</v>
      </c>
      <c r="E230" s="35"/>
    </row>
    <row r="231" spans="1:5" s="3" customFormat="1" ht="33">
      <c r="A231" s="13">
        <v>2</v>
      </c>
      <c r="B231" s="57" t="s">
        <v>320</v>
      </c>
      <c r="C231" s="35">
        <v>1500</v>
      </c>
      <c r="D231" s="35">
        <v>1500</v>
      </c>
      <c r="E231" s="35"/>
    </row>
    <row r="232" spans="1:5" s="3" customFormat="1" ht="33">
      <c r="A232" s="13">
        <v>3</v>
      </c>
      <c r="B232" s="57" t="s">
        <v>321</v>
      </c>
      <c r="C232" s="35">
        <v>10000</v>
      </c>
      <c r="D232" s="35">
        <v>10000</v>
      </c>
      <c r="E232" s="35"/>
    </row>
    <row r="233" spans="1:5" s="3" customFormat="1" ht="16.5">
      <c r="A233" s="13">
        <v>4</v>
      </c>
      <c r="B233" s="57" t="s">
        <v>322</v>
      </c>
      <c r="C233" s="35">
        <v>2800</v>
      </c>
      <c r="D233" s="35">
        <v>2800</v>
      </c>
      <c r="E233" s="35"/>
    </row>
    <row r="234" spans="1:5" s="3" customFormat="1" ht="16.5">
      <c r="A234" s="13">
        <v>5</v>
      </c>
      <c r="B234" s="57" t="s">
        <v>323</v>
      </c>
      <c r="C234" s="35">
        <v>1300</v>
      </c>
      <c r="D234" s="35">
        <v>1300</v>
      </c>
      <c r="E234" s="35"/>
    </row>
    <row r="235" spans="1:5" s="3" customFormat="1" ht="33">
      <c r="A235" s="13">
        <v>6</v>
      </c>
      <c r="B235" s="57" t="s">
        <v>324</v>
      </c>
      <c r="C235" s="35">
        <v>3000</v>
      </c>
      <c r="D235" s="35">
        <v>3000</v>
      </c>
      <c r="E235" s="35"/>
    </row>
    <row r="236" spans="1:5" s="48" customFormat="1" ht="16.5">
      <c r="A236" s="45" t="s">
        <v>240</v>
      </c>
      <c r="B236" s="46" t="s">
        <v>196</v>
      </c>
      <c r="C236" s="47">
        <v>3244</v>
      </c>
      <c r="D236" s="47">
        <v>3244</v>
      </c>
      <c r="E236" s="47"/>
    </row>
    <row r="237" spans="1:5" s="3" customFormat="1" ht="16.5">
      <c r="A237" s="13" t="s">
        <v>325</v>
      </c>
      <c r="B237" s="6" t="s">
        <v>326</v>
      </c>
      <c r="C237" s="35">
        <f>C238+C241+C243+C244</f>
        <v>90000</v>
      </c>
      <c r="D237" s="35">
        <f>D238+D241+D243+D244</f>
        <v>90000</v>
      </c>
      <c r="E237" s="35"/>
    </row>
    <row r="238" spans="1:5" s="48" customFormat="1" ht="16.5">
      <c r="A238" s="45" t="s">
        <v>103</v>
      </c>
      <c r="B238" s="46" t="s">
        <v>327</v>
      </c>
      <c r="C238" s="47">
        <f>SUM(C239:C240)</f>
        <v>5600</v>
      </c>
      <c r="D238" s="47">
        <f>SUM(D239:D240)</f>
        <v>5600</v>
      </c>
      <c r="E238" s="47"/>
    </row>
    <row r="239" spans="1:5" s="3" customFormat="1" ht="16.5">
      <c r="A239" s="13">
        <v>1</v>
      </c>
      <c r="B239" s="57" t="s">
        <v>328</v>
      </c>
      <c r="C239" s="35">
        <v>1600</v>
      </c>
      <c r="D239" s="35">
        <v>1600</v>
      </c>
      <c r="E239" s="35"/>
    </row>
    <row r="240" spans="1:5" s="3" customFormat="1" ht="33">
      <c r="A240" s="13">
        <v>2</v>
      </c>
      <c r="B240" s="57" t="s">
        <v>329</v>
      </c>
      <c r="C240" s="35">
        <v>4000</v>
      </c>
      <c r="D240" s="35">
        <v>4000</v>
      </c>
      <c r="E240" s="35"/>
    </row>
    <row r="241" spans="1:5" s="48" customFormat="1" ht="16.5">
      <c r="A241" s="45" t="s">
        <v>110</v>
      </c>
      <c r="B241" s="46" t="s">
        <v>330</v>
      </c>
      <c r="C241" s="47">
        <v>8000</v>
      </c>
      <c r="D241" s="47">
        <v>8000</v>
      </c>
      <c r="E241" s="47"/>
    </row>
    <row r="242" spans="1:5" s="3" customFormat="1" ht="33">
      <c r="A242" s="13">
        <v>1</v>
      </c>
      <c r="B242" s="57" t="s">
        <v>331</v>
      </c>
      <c r="C242" s="35">
        <v>8000</v>
      </c>
      <c r="D242" s="35">
        <v>8000</v>
      </c>
      <c r="E242" s="35"/>
    </row>
    <row r="243" spans="1:5" s="48" customFormat="1" ht="16.5">
      <c r="A243" s="45" t="s">
        <v>116</v>
      </c>
      <c r="B243" s="46" t="s">
        <v>332</v>
      </c>
      <c r="C243" s="47">
        <v>50000</v>
      </c>
      <c r="D243" s="47">
        <v>50000</v>
      </c>
      <c r="E243" s="47"/>
    </row>
    <row r="244" spans="1:5" s="48" customFormat="1" ht="16.5">
      <c r="A244" s="45" t="s">
        <v>120</v>
      </c>
      <c r="B244" s="46" t="s">
        <v>251</v>
      </c>
      <c r="C244" s="47">
        <f>SUM(C245:C253)</f>
        <v>26400</v>
      </c>
      <c r="D244" s="47">
        <f>SUM(D245:D253)</f>
        <v>26400</v>
      </c>
      <c r="E244" s="47"/>
    </row>
    <row r="245" spans="1:5" s="3" customFormat="1" ht="16.5">
      <c r="A245" s="13">
        <v>1</v>
      </c>
      <c r="B245" s="57" t="s">
        <v>333</v>
      </c>
      <c r="C245" s="35">
        <v>3900</v>
      </c>
      <c r="D245" s="35">
        <v>3900</v>
      </c>
      <c r="E245" s="35"/>
    </row>
    <row r="246" spans="1:5" s="3" customFormat="1" ht="33">
      <c r="A246" s="13">
        <v>2</v>
      </c>
      <c r="B246" s="57" t="s">
        <v>334</v>
      </c>
      <c r="C246" s="35">
        <v>4000</v>
      </c>
      <c r="D246" s="35">
        <v>4000</v>
      </c>
      <c r="E246" s="35"/>
    </row>
    <row r="247" spans="1:5" s="3" customFormat="1" ht="16.5">
      <c r="A247" s="13">
        <v>3</v>
      </c>
      <c r="B247" s="57" t="s">
        <v>335</v>
      </c>
      <c r="C247" s="35">
        <v>4000</v>
      </c>
      <c r="D247" s="35">
        <v>4000</v>
      </c>
      <c r="E247" s="35"/>
    </row>
    <row r="248" spans="1:5" s="3" customFormat="1" ht="16.5">
      <c r="A248" s="13">
        <v>4</v>
      </c>
      <c r="B248" s="57" t="s">
        <v>336</v>
      </c>
      <c r="C248" s="35">
        <v>3000</v>
      </c>
      <c r="D248" s="35">
        <v>3000</v>
      </c>
      <c r="E248" s="35"/>
    </row>
    <row r="249" spans="1:5" s="3" customFormat="1" ht="16.5">
      <c r="A249" s="13">
        <v>5</v>
      </c>
      <c r="B249" s="57" t="s">
        <v>337</v>
      </c>
      <c r="C249" s="35">
        <v>2000</v>
      </c>
      <c r="D249" s="35">
        <v>2000</v>
      </c>
      <c r="E249" s="35"/>
    </row>
    <row r="250" spans="1:5" s="3" customFormat="1" ht="16.5">
      <c r="A250" s="13">
        <v>6</v>
      </c>
      <c r="B250" s="57" t="s">
        <v>338</v>
      </c>
      <c r="C250" s="35">
        <v>2000</v>
      </c>
      <c r="D250" s="35">
        <v>2000</v>
      </c>
      <c r="E250" s="35"/>
    </row>
    <row r="251" spans="1:5" s="3" customFormat="1" ht="33">
      <c r="A251" s="13">
        <v>7</v>
      </c>
      <c r="B251" s="57" t="s">
        <v>339</v>
      </c>
      <c r="C251" s="35">
        <v>2000</v>
      </c>
      <c r="D251" s="35">
        <v>2000</v>
      </c>
      <c r="E251" s="35"/>
    </row>
    <row r="252" spans="1:5" s="3" customFormat="1" ht="16.5">
      <c r="A252" s="13">
        <v>8</v>
      </c>
      <c r="B252" s="57" t="s">
        <v>340</v>
      </c>
      <c r="C252" s="35">
        <v>2500</v>
      </c>
      <c r="D252" s="35">
        <v>2500</v>
      </c>
      <c r="E252" s="35"/>
    </row>
    <row r="253" spans="1:5" s="3" customFormat="1" ht="33">
      <c r="A253" s="49">
        <v>9</v>
      </c>
      <c r="B253" s="63" t="s">
        <v>341</v>
      </c>
      <c r="C253" s="50">
        <v>3000</v>
      </c>
      <c r="D253" s="50">
        <v>3000</v>
      </c>
      <c r="E253" s="50"/>
    </row>
    <row r="254" spans="1:5" s="3" customFormat="1" ht="16.5">
      <c r="A254" s="60"/>
      <c r="B254" s="61"/>
      <c r="C254" s="62"/>
      <c r="D254" s="62"/>
      <c r="E254" s="62"/>
    </row>
    <row r="255" spans="1:5" s="3" customFormat="1" ht="16.5">
      <c r="A255" s="60"/>
      <c r="B255" s="37"/>
      <c r="C255" s="37"/>
      <c r="D255" s="37"/>
      <c r="E255" s="37"/>
    </row>
    <row r="256" spans="1:5" s="3" customFormat="1" ht="16.5">
      <c r="A256" s="1"/>
      <c r="B256" s="300"/>
      <c r="C256" s="300"/>
      <c r="D256" s="300"/>
      <c r="E256" s="300"/>
    </row>
    <row r="257" spans="1:5" s="3" customFormat="1" ht="16.5">
      <c r="A257" s="1"/>
      <c r="B257" s="298"/>
      <c r="C257" s="298"/>
      <c r="D257" s="298"/>
      <c r="E257" s="298"/>
    </row>
    <row r="258" spans="1:5" s="3" customFormat="1" ht="16.5">
      <c r="A258" s="1"/>
      <c r="B258" s="298"/>
      <c r="C258" s="298"/>
      <c r="D258" s="298"/>
      <c r="E258" s="298"/>
    </row>
    <row r="259" spans="1:5" s="3" customFormat="1" ht="16.5">
      <c r="A259" s="1"/>
      <c r="B259" s="37"/>
      <c r="C259" s="37"/>
      <c r="D259" s="37"/>
      <c r="E259" s="37"/>
    </row>
    <row r="260" spans="1:5" s="3" customFormat="1" ht="16.5">
      <c r="A260" s="1"/>
      <c r="B260" s="37"/>
      <c r="C260" s="37"/>
      <c r="D260" s="37"/>
      <c r="E260" s="37"/>
    </row>
    <row r="261" spans="1:5" s="3" customFormat="1" ht="16.5">
      <c r="A261" s="1"/>
      <c r="B261" s="59"/>
      <c r="C261" s="59"/>
      <c r="D261" s="59"/>
      <c r="E261" s="59"/>
    </row>
    <row r="262" spans="1:5" s="3" customFormat="1" ht="16.5">
      <c r="A262" s="1"/>
      <c r="B262" s="59"/>
      <c r="C262" s="59"/>
      <c r="D262" s="59"/>
      <c r="E262" s="59"/>
    </row>
    <row r="263" spans="2:5" ht="16.5">
      <c r="B263" s="59"/>
      <c r="C263" s="59"/>
      <c r="D263" s="59"/>
      <c r="E263" s="59"/>
    </row>
    <row r="264" spans="2:5" ht="16.5">
      <c r="B264" s="298"/>
      <c r="C264" s="298"/>
      <c r="D264" s="298"/>
      <c r="E264" s="298"/>
    </row>
  </sheetData>
  <sheetProtection/>
  <mergeCells count="9">
    <mergeCell ref="A1:B1"/>
    <mergeCell ref="A2:B2"/>
    <mergeCell ref="C1:E1"/>
    <mergeCell ref="B257:E257"/>
    <mergeCell ref="B264:E264"/>
    <mergeCell ref="A5:E5"/>
    <mergeCell ref="B256:E256"/>
    <mergeCell ref="A4:E4"/>
    <mergeCell ref="B258:E258"/>
  </mergeCells>
  <printOptions horizontalCentered="1"/>
  <pageMargins left="0.5" right="0.25" top="0.5" bottom="0.5"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202"/>
  <sheetViews>
    <sheetView tabSelected="1" zoomScalePageLayoutView="0" workbookViewId="0" topLeftCell="A1">
      <selection activeCell="B15" sqref="B15"/>
    </sheetView>
  </sheetViews>
  <sheetFormatPr defaultColWidth="9.00390625" defaultRowHeight="12.75"/>
  <cols>
    <col min="1" max="1" width="7.00390625" style="127" customWidth="1"/>
    <col min="2" max="2" width="67.375" style="126" customWidth="1"/>
    <col min="3" max="3" width="13.75390625" style="128" customWidth="1"/>
    <col min="4" max="4" width="14.25390625" style="128" customWidth="1"/>
    <col min="5" max="5" width="10.875" style="128" customWidth="1"/>
    <col min="6" max="16384" width="9.125" style="126" customWidth="1"/>
  </cols>
  <sheetData>
    <row r="1" spans="1:5" s="117" customFormat="1" ht="16.5">
      <c r="A1" s="116" t="s">
        <v>404</v>
      </c>
      <c r="B1" s="116"/>
      <c r="C1" s="304" t="s">
        <v>50</v>
      </c>
      <c r="D1" s="304"/>
      <c r="E1" s="304"/>
    </row>
    <row r="2" spans="1:5" s="117" customFormat="1" ht="16.5">
      <c r="A2" s="116" t="s">
        <v>399</v>
      </c>
      <c r="B2" s="116"/>
      <c r="C2" s="118"/>
      <c r="D2" s="118"/>
      <c r="E2" s="118"/>
    </row>
    <row r="3" spans="1:5" s="117" customFormat="1" ht="16.5">
      <c r="A3" s="119"/>
      <c r="C3" s="118"/>
      <c r="D3" s="118"/>
      <c r="E3" s="118"/>
    </row>
    <row r="4" spans="1:5" s="117" customFormat="1" ht="36" customHeight="1">
      <c r="A4" s="305" t="s">
        <v>46</v>
      </c>
      <c r="B4" s="306"/>
      <c r="C4" s="306"/>
      <c r="D4" s="306"/>
      <c r="E4" s="306"/>
    </row>
    <row r="5" spans="1:10" s="117" customFormat="1" ht="16.5">
      <c r="A5" s="296" t="s">
        <v>49</v>
      </c>
      <c r="B5" s="296"/>
      <c r="C5" s="296"/>
      <c r="D5" s="296"/>
      <c r="E5" s="296"/>
      <c r="F5" s="121"/>
      <c r="G5" s="121"/>
      <c r="H5" s="121"/>
      <c r="I5" s="121"/>
      <c r="J5" s="121"/>
    </row>
    <row r="6" spans="1:10" s="117" customFormat="1" ht="18" customHeight="1">
      <c r="A6" s="120"/>
      <c r="B6" s="120"/>
      <c r="C6" s="120"/>
      <c r="D6" s="120"/>
      <c r="E6" s="120"/>
      <c r="F6" s="121"/>
      <c r="G6" s="121"/>
      <c r="H6" s="121"/>
      <c r="I6" s="121"/>
      <c r="J6" s="121"/>
    </row>
    <row r="7" spans="1:5" s="117" customFormat="1" ht="16.5">
      <c r="A7" s="119"/>
      <c r="C7" s="118"/>
      <c r="D7" s="118"/>
      <c r="E7" s="122" t="s">
        <v>84</v>
      </c>
    </row>
    <row r="8" spans="1:5" s="119" customFormat="1" ht="78.75">
      <c r="A8" s="140"/>
      <c r="B8" s="140"/>
      <c r="C8" s="141" t="s">
        <v>47</v>
      </c>
      <c r="D8" s="141" t="s">
        <v>48</v>
      </c>
      <c r="E8" s="141" t="s">
        <v>67</v>
      </c>
    </row>
    <row r="9" spans="1:5" s="117" customFormat="1" ht="16.5">
      <c r="A9" s="142">
        <v>1</v>
      </c>
      <c r="B9" s="142">
        <v>2</v>
      </c>
      <c r="C9" s="143">
        <v>3</v>
      </c>
      <c r="D9" s="143">
        <v>4</v>
      </c>
      <c r="E9" s="143">
        <v>5</v>
      </c>
    </row>
    <row r="10" spans="1:5" s="117" customFormat="1" ht="16.5">
      <c r="A10" s="142"/>
      <c r="B10" s="144"/>
      <c r="C10" s="134"/>
      <c r="D10" s="134"/>
      <c r="E10" s="134"/>
    </row>
    <row r="11" spans="1:5" s="123" customFormat="1" ht="16.5">
      <c r="A11" s="145"/>
      <c r="B11" s="145" t="s">
        <v>52</v>
      </c>
      <c r="C11" s="146">
        <f>C12</f>
        <v>367605</v>
      </c>
      <c r="D11" s="146">
        <f>D12</f>
        <v>397507</v>
      </c>
      <c r="E11" s="146"/>
    </row>
    <row r="12" spans="1:5" s="117" customFormat="1" ht="16.5">
      <c r="A12" s="142"/>
      <c r="B12" s="144" t="s">
        <v>53</v>
      </c>
      <c r="C12" s="134">
        <f>C14+C18+C67</f>
        <v>367605</v>
      </c>
      <c r="D12" s="134">
        <f>D14+D18+D67</f>
        <v>397507</v>
      </c>
      <c r="E12" s="134"/>
    </row>
    <row r="13" spans="1:8" s="117" customFormat="1" ht="16.5">
      <c r="A13" s="142"/>
      <c r="B13" s="144" t="s">
        <v>54</v>
      </c>
      <c r="C13" s="134"/>
      <c r="D13" s="134"/>
      <c r="E13" s="134"/>
      <c r="H13" s="124"/>
    </row>
    <row r="14" spans="1:5" s="125" customFormat="1" ht="16.5">
      <c r="A14" s="236" t="s">
        <v>62</v>
      </c>
      <c r="B14" s="237" t="s">
        <v>680</v>
      </c>
      <c r="C14" s="148">
        <f aca="true" t="shared" si="0" ref="C14:D16">C15</f>
        <v>1985</v>
      </c>
      <c r="D14" s="148">
        <f t="shared" si="0"/>
        <v>1985</v>
      </c>
      <c r="E14" s="149"/>
    </row>
    <row r="15" spans="1:5" s="117" customFormat="1" ht="16.5">
      <c r="A15" s="238"/>
      <c r="B15" s="237" t="s">
        <v>681</v>
      </c>
      <c r="C15" s="148">
        <f t="shared" si="0"/>
        <v>1985</v>
      </c>
      <c r="D15" s="148">
        <f t="shared" si="0"/>
        <v>1985</v>
      </c>
      <c r="E15" s="134"/>
    </row>
    <row r="16" spans="1:5" s="117" customFormat="1" ht="16.5">
      <c r="A16" s="238"/>
      <c r="B16" s="237" t="s">
        <v>359</v>
      </c>
      <c r="C16" s="148">
        <f t="shared" si="0"/>
        <v>1985</v>
      </c>
      <c r="D16" s="148">
        <f t="shared" si="0"/>
        <v>1985</v>
      </c>
      <c r="E16" s="134"/>
    </row>
    <row r="17" spans="1:5" s="117" customFormat="1" ht="16.5">
      <c r="A17" s="238">
        <v>1</v>
      </c>
      <c r="B17" s="239" t="s">
        <v>682</v>
      </c>
      <c r="C17" s="148">
        <v>1985</v>
      </c>
      <c r="D17" s="148">
        <v>1985</v>
      </c>
      <c r="E17" s="134"/>
    </row>
    <row r="18" spans="1:5" s="117" customFormat="1" ht="16.5">
      <c r="A18" s="240" t="s">
        <v>64</v>
      </c>
      <c r="B18" s="241" t="s">
        <v>374</v>
      </c>
      <c r="C18" s="148">
        <f>C19+C38+C52+C59</f>
        <v>134119</v>
      </c>
      <c r="D18" s="148">
        <f>D19+D38+D52+D59</f>
        <v>147299</v>
      </c>
      <c r="E18" s="134"/>
    </row>
    <row r="19" spans="1:5" s="117" customFormat="1" ht="16.5">
      <c r="A19" s="240" t="s">
        <v>56</v>
      </c>
      <c r="B19" s="241" t="s">
        <v>573</v>
      </c>
      <c r="C19" s="166">
        <f>C20+C34</f>
        <v>121100</v>
      </c>
      <c r="D19" s="166">
        <f>D20+D34</f>
        <v>131940</v>
      </c>
      <c r="E19" s="134"/>
    </row>
    <row r="20" spans="1:5" s="117" customFormat="1" ht="16.5">
      <c r="A20" s="240" t="s">
        <v>391</v>
      </c>
      <c r="B20" s="241" t="s">
        <v>683</v>
      </c>
      <c r="C20" s="166">
        <f>C21+C28</f>
        <v>71100</v>
      </c>
      <c r="D20" s="166">
        <f>D21+D28</f>
        <v>71940</v>
      </c>
      <c r="E20" s="134"/>
    </row>
    <row r="21" spans="1:5" s="117" customFormat="1" ht="16.5">
      <c r="A21" s="240" t="s">
        <v>103</v>
      </c>
      <c r="B21" s="241" t="s">
        <v>545</v>
      </c>
      <c r="C21" s="166">
        <f>C22+C25</f>
        <v>70100</v>
      </c>
      <c r="D21" s="166">
        <f>D22+D25</f>
        <v>70200</v>
      </c>
      <c r="E21" s="134"/>
    </row>
    <row r="22" spans="1:5" s="117" customFormat="1" ht="16.5">
      <c r="A22" s="240" t="s">
        <v>684</v>
      </c>
      <c r="B22" s="241" t="s">
        <v>381</v>
      </c>
      <c r="C22" s="166">
        <f>SUM(C23:C24)</f>
        <v>50000</v>
      </c>
      <c r="D22" s="166">
        <f>SUM(D23:D24)</f>
        <v>50100</v>
      </c>
      <c r="E22" s="134"/>
    </row>
    <row r="23" spans="1:5" s="117" customFormat="1" ht="16.5">
      <c r="A23" s="242">
        <v>1</v>
      </c>
      <c r="B23" s="243" t="s">
        <v>372</v>
      </c>
      <c r="C23" s="152">
        <v>35000</v>
      </c>
      <c r="D23" s="152">
        <v>35000</v>
      </c>
      <c r="E23" s="134"/>
    </row>
    <row r="24" spans="1:5" s="117" customFormat="1" ht="31.5">
      <c r="A24" s="242">
        <v>2</v>
      </c>
      <c r="B24" s="243" t="s">
        <v>685</v>
      </c>
      <c r="C24" s="152">
        <v>15000</v>
      </c>
      <c r="D24" s="152">
        <v>15100</v>
      </c>
      <c r="E24" s="134"/>
    </row>
    <row r="25" spans="1:5" s="125" customFormat="1" ht="16.5">
      <c r="A25" s="244" t="s">
        <v>686</v>
      </c>
      <c r="B25" s="245" t="s">
        <v>687</v>
      </c>
      <c r="C25" s="166">
        <f>SUM(C26:C27)</f>
        <v>20100</v>
      </c>
      <c r="D25" s="166">
        <f>SUM(D26:D27)</f>
        <v>20100</v>
      </c>
      <c r="E25" s="149"/>
    </row>
    <row r="26" spans="1:5" s="125" customFormat="1" ht="16.5">
      <c r="A26" s="242">
        <v>1</v>
      </c>
      <c r="B26" s="239" t="s">
        <v>558</v>
      </c>
      <c r="C26" s="282">
        <v>20000</v>
      </c>
      <c r="D26" s="282">
        <v>15000</v>
      </c>
      <c r="E26" s="149"/>
    </row>
    <row r="27" spans="1:5" s="125" customFormat="1" ht="16.5">
      <c r="A27" s="242">
        <v>2</v>
      </c>
      <c r="B27" s="246" t="s">
        <v>568</v>
      </c>
      <c r="C27" s="159">
        <v>100</v>
      </c>
      <c r="D27" s="159">
        <v>5100</v>
      </c>
      <c r="E27" s="149"/>
    </row>
    <row r="28" spans="1:5" s="125" customFormat="1" ht="16.5">
      <c r="A28" s="244" t="s">
        <v>110</v>
      </c>
      <c r="B28" s="247" t="s">
        <v>359</v>
      </c>
      <c r="C28" s="284">
        <f>SUM(C29:C33)</f>
        <v>1000</v>
      </c>
      <c r="D28" s="284">
        <f>SUM(D29:D33)</f>
        <v>1740</v>
      </c>
      <c r="E28" s="149"/>
    </row>
    <row r="29" spans="1:5" s="125" customFormat="1" ht="16.5">
      <c r="A29" s="242">
        <v>1</v>
      </c>
      <c r="B29" s="246" t="s">
        <v>688</v>
      </c>
      <c r="C29" s="159">
        <v>1000</v>
      </c>
      <c r="D29" s="159">
        <v>1000</v>
      </c>
      <c r="E29" s="149"/>
    </row>
    <row r="30" spans="1:5" s="125" customFormat="1" ht="63">
      <c r="A30" s="242">
        <v>2</v>
      </c>
      <c r="B30" s="248" t="s">
        <v>569</v>
      </c>
      <c r="C30" s="159"/>
      <c r="D30" s="159">
        <v>520</v>
      </c>
      <c r="E30" s="149"/>
    </row>
    <row r="31" spans="1:5" s="117" customFormat="1" ht="16.5">
      <c r="A31" s="242">
        <v>3</v>
      </c>
      <c r="B31" s="248" t="s">
        <v>571</v>
      </c>
      <c r="C31" s="161"/>
      <c r="D31" s="283">
        <v>20</v>
      </c>
      <c r="E31" s="134"/>
    </row>
    <row r="32" spans="1:5" s="117" customFormat="1" ht="31.5">
      <c r="A32" s="242">
        <v>4</v>
      </c>
      <c r="B32" s="246" t="s">
        <v>689</v>
      </c>
      <c r="C32" s="157"/>
      <c r="D32" s="282">
        <v>100</v>
      </c>
      <c r="E32" s="134"/>
    </row>
    <row r="33" spans="1:5" s="117" customFormat="1" ht="31.5">
      <c r="A33" s="242">
        <v>5</v>
      </c>
      <c r="B33" s="246" t="s">
        <v>690</v>
      </c>
      <c r="C33" s="157"/>
      <c r="D33" s="282">
        <v>100</v>
      </c>
      <c r="E33" s="134"/>
    </row>
    <row r="34" spans="1:5" s="117" customFormat="1" ht="31.5">
      <c r="A34" s="244" t="s">
        <v>392</v>
      </c>
      <c r="B34" s="249" t="s">
        <v>691</v>
      </c>
      <c r="C34" s="166">
        <f aca="true" t="shared" si="1" ref="C34:D36">C35</f>
        <v>50000</v>
      </c>
      <c r="D34" s="166">
        <f t="shared" si="1"/>
        <v>60000</v>
      </c>
      <c r="E34" s="134"/>
    </row>
    <row r="35" spans="1:5" s="125" customFormat="1" ht="16.5">
      <c r="A35" s="244" t="s">
        <v>103</v>
      </c>
      <c r="B35" s="241" t="s">
        <v>545</v>
      </c>
      <c r="C35" s="166">
        <f t="shared" si="1"/>
        <v>50000</v>
      </c>
      <c r="D35" s="166">
        <f t="shared" si="1"/>
        <v>60000</v>
      </c>
      <c r="E35" s="149"/>
    </row>
    <row r="36" spans="1:5" s="117" customFormat="1" ht="16.5">
      <c r="A36" s="242"/>
      <c r="B36" s="241" t="s">
        <v>381</v>
      </c>
      <c r="C36" s="148">
        <f t="shared" si="1"/>
        <v>50000</v>
      </c>
      <c r="D36" s="148">
        <f t="shared" si="1"/>
        <v>60000</v>
      </c>
      <c r="E36" s="134"/>
    </row>
    <row r="37" spans="1:5" s="117" customFormat="1" ht="31.5">
      <c r="A37" s="242"/>
      <c r="B37" s="246" t="s">
        <v>614</v>
      </c>
      <c r="C37" s="283">
        <v>50000</v>
      </c>
      <c r="D37" s="283">
        <v>60000</v>
      </c>
      <c r="E37" s="134"/>
    </row>
    <row r="38" spans="1:5" s="117" customFormat="1" ht="16.5">
      <c r="A38" s="244" t="s">
        <v>58</v>
      </c>
      <c r="B38" s="247" t="s">
        <v>386</v>
      </c>
      <c r="C38" s="157">
        <f>C39+C46+C49</f>
        <v>560</v>
      </c>
      <c r="D38" s="157">
        <f>D39+D46+D49</f>
        <v>2700</v>
      </c>
      <c r="E38" s="134"/>
    </row>
    <row r="39" spans="1:5" s="117" customFormat="1" ht="16.5">
      <c r="A39" s="244" t="s">
        <v>394</v>
      </c>
      <c r="B39" s="247" t="s">
        <v>683</v>
      </c>
      <c r="C39" s="157">
        <f>C40+C44</f>
        <v>560</v>
      </c>
      <c r="D39" s="157">
        <f>D40+D44</f>
        <v>1300</v>
      </c>
      <c r="E39" s="134"/>
    </row>
    <row r="40" spans="1:5" s="117" customFormat="1" ht="16.5">
      <c r="A40" s="242"/>
      <c r="B40" s="247" t="s">
        <v>359</v>
      </c>
      <c r="C40" s="166">
        <f>SUM(C41:C43)</f>
        <v>540</v>
      </c>
      <c r="D40" s="166">
        <f>SUM(D41:D43)</f>
        <v>800</v>
      </c>
      <c r="E40" s="134"/>
    </row>
    <row r="41" spans="1:5" s="117" customFormat="1" ht="31.5">
      <c r="A41" s="250">
        <v>1</v>
      </c>
      <c r="B41" s="251" t="s">
        <v>690</v>
      </c>
      <c r="C41" s="152"/>
      <c r="D41" s="152">
        <v>800</v>
      </c>
      <c r="E41" s="134"/>
    </row>
    <row r="42" spans="1:5" s="117" customFormat="1" ht="63">
      <c r="A42" s="250">
        <v>2</v>
      </c>
      <c r="B42" s="248" t="s">
        <v>569</v>
      </c>
      <c r="C42" s="152">
        <v>520</v>
      </c>
      <c r="D42" s="166"/>
      <c r="E42" s="134"/>
    </row>
    <row r="43" spans="1:5" s="117" customFormat="1" ht="16.5">
      <c r="A43" s="250">
        <v>3</v>
      </c>
      <c r="B43" s="248" t="s">
        <v>571</v>
      </c>
      <c r="C43" s="152">
        <v>20</v>
      </c>
      <c r="D43" s="166"/>
      <c r="E43" s="134"/>
    </row>
    <row r="44" spans="1:5" s="117" customFormat="1" ht="16.5">
      <c r="A44" s="250"/>
      <c r="B44" s="252" t="s">
        <v>348</v>
      </c>
      <c r="C44" s="157">
        <f>C45</f>
        <v>20</v>
      </c>
      <c r="D44" s="157">
        <f>D45</f>
        <v>500</v>
      </c>
      <c r="E44" s="134"/>
    </row>
    <row r="45" spans="1:5" s="117" customFormat="1" ht="31.5">
      <c r="A45" s="242">
        <v>1</v>
      </c>
      <c r="B45" s="248" t="s">
        <v>570</v>
      </c>
      <c r="C45" s="282">
        <v>20</v>
      </c>
      <c r="D45" s="282">
        <v>500</v>
      </c>
      <c r="E45" s="134"/>
    </row>
    <row r="46" spans="1:5" s="117" customFormat="1" ht="47.25">
      <c r="A46" s="236" t="s">
        <v>593</v>
      </c>
      <c r="B46" s="241" t="s">
        <v>692</v>
      </c>
      <c r="C46" s="166">
        <f>C47</f>
        <v>0</v>
      </c>
      <c r="D46" s="166">
        <f>D47</f>
        <v>700</v>
      </c>
      <c r="E46" s="134"/>
    </row>
    <row r="47" spans="1:5" s="117" customFormat="1" ht="16.5">
      <c r="A47" s="253"/>
      <c r="B47" s="247" t="s">
        <v>359</v>
      </c>
      <c r="C47" s="157">
        <f>C48</f>
        <v>0</v>
      </c>
      <c r="D47" s="157">
        <f>D48</f>
        <v>700</v>
      </c>
      <c r="E47" s="134"/>
    </row>
    <row r="48" spans="1:5" s="117" customFormat="1" ht="16.5">
      <c r="A48" s="253"/>
      <c r="B48" s="246" t="s">
        <v>693</v>
      </c>
      <c r="C48" s="157"/>
      <c r="D48" s="282">
        <v>700</v>
      </c>
      <c r="E48" s="134"/>
    </row>
    <row r="49" spans="1:5" s="117" customFormat="1" ht="16.5">
      <c r="A49" s="236" t="s">
        <v>594</v>
      </c>
      <c r="B49" s="247" t="s">
        <v>694</v>
      </c>
      <c r="C49" s="157">
        <f>C50</f>
        <v>0</v>
      </c>
      <c r="D49" s="157">
        <f>D50</f>
        <v>700</v>
      </c>
      <c r="E49" s="134"/>
    </row>
    <row r="50" spans="1:5" s="117" customFormat="1" ht="16.5">
      <c r="A50" s="253"/>
      <c r="B50" s="247" t="s">
        <v>359</v>
      </c>
      <c r="C50" s="286">
        <f>C51</f>
        <v>0</v>
      </c>
      <c r="D50" s="286">
        <f>D51</f>
        <v>700</v>
      </c>
      <c r="E50" s="134"/>
    </row>
    <row r="51" spans="1:5" s="117" customFormat="1" ht="31.5">
      <c r="A51" s="253"/>
      <c r="B51" s="246" t="s">
        <v>689</v>
      </c>
      <c r="C51" s="157"/>
      <c r="D51" s="285">
        <v>700</v>
      </c>
      <c r="E51" s="134"/>
    </row>
    <row r="52" spans="1:5" s="117" customFormat="1" ht="16.5">
      <c r="A52" s="244" t="s">
        <v>358</v>
      </c>
      <c r="B52" s="247" t="s">
        <v>380</v>
      </c>
      <c r="C52" s="157">
        <f>C53</f>
        <v>10000</v>
      </c>
      <c r="D52" s="157">
        <v>10200</v>
      </c>
      <c r="E52" s="134"/>
    </row>
    <row r="53" spans="1:5" s="117" customFormat="1" ht="16.5">
      <c r="A53" s="244" t="s">
        <v>567</v>
      </c>
      <c r="B53" s="247" t="s">
        <v>695</v>
      </c>
      <c r="C53" s="166">
        <f>C54</f>
        <v>10000</v>
      </c>
      <c r="D53" s="166">
        <f>D54</f>
        <v>10000</v>
      </c>
      <c r="E53" s="134"/>
    </row>
    <row r="54" spans="1:5" s="117" customFormat="1" ht="16.5">
      <c r="A54" s="244"/>
      <c r="B54" s="241" t="s">
        <v>381</v>
      </c>
      <c r="C54" s="166">
        <f>C55</f>
        <v>10000</v>
      </c>
      <c r="D54" s="166">
        <f>D55</f>
        <v>10000</v>
      </c>
      <c r="E54" s="134"/>
    </row>
    <row r="55" spans="1:5" s="117" customFormat="1" ht="31.5">
      <c r="A55" s="242"/>
      <c r="B55" s="246" t="s">
        <v>616</v>
      </c>
      <c r="C55" s="152">
        <v>10000</v>
      </c>
      <c r="D55" s="152">
        <v>10000</v>
      </c>
      <c r="E55" s="134"/>
    </row>
    <row r="56" spans="1:5" s="117" customFormat="1" ht="16.5">
      <c r="A56" s="244" t="s">
        <v>596</v>
      </c>
      <c r="B56" s="247" t="s">
        <v>696</v>
      </c>
      <c r="C56" s="166">
        <f>C57</f>
        <v>0</v>
      </c>
      <c r="D56" s="166">
        <f>D57</f>
        <v>200</v>
      </c>
      <c r="E56" s="134"/>
    </row>
    <row r="57" spans="1:5" s="117" customFormat="1" ht="30.75" customHeight="1">
      <c r="A57" s="244"/>
      <c r="B57" s="247" t="s">
        <v>359</v>
      </c>
      <c r="C57" s="170">
        <f>C58</f>
        <v>0</v>
      </c>
      <c r="D57" s="170">
        <f>D58</f>
        <v>200</v>
      </c>
      <c r="E57" s="134"/>
    </row>
    <row r="58" spans="1:5" s="117" customFormat="1" ht="31.5">
      <c r="A58" s="244"/>
      <c r="B58" s="246" t="s">
        <v>697</v>
      </c>
      <c r="C58" s="170"/>
      <c r="D58" s="287">
        <v>200</v>
      </c>
      <c r="E58" s="134"/>
    </row>
    <row r="59" spans="1:6" s="117" customFormat="1" ht="16.5">
      <c r="A59" s="244" t="s">
        <v>521</v>
      </c>
      <c r="B59" s="247" t="s">
        <v>698</v>
      </c>
      <c r="C59" s="173">
        <f>C60+C65</f>
        <v>2459</v>
      </c>
      <c r="D59" s="173">
        <f>D60+D65</f>
        <v>2459</v>
      </c>
      <c r="E59" s="134"/>
      <c r="F59" s="139"/>
    </row>
    <row r="60" spans="1:5" s="117" customFormat="1" ht="16.5">
      <c r="A60" s="244" t="s">
        <v>606</v>
      </c>
      <c r="B60" s="247" t="s">
        <v>699</v>
      </c>
      <c r="C60" s="173">
        <f>SUM(C61:C64)</f>
        <v>2154</v>
      </c>
      <c r="D60" s="173">
        <f>SUM(D61:D64)</f>
        <v>2154</v>
      </c>
      <c r="E60" s="134"/>
    </row>
    <row r="61" spans="1:5" s="117" customFormat="1" ht="16.5">
      <c r="A61" s="242">
        <v>1</v>
      </c>
      <c r="B61" s="246" t="s">
        <v>568</v>
      </c>
      <c r="C61" s="133">
        <v>500</v>
      </c>
      <c r="D61" s="133">
        <v>500</v>
      </c>
      <c r="E61" s="134"/>
    </row>
    <row r="62" spans="1:5" s="117" customFormat="1" ht="16.5">
      <c r="A62" s="242">
        <v>2</v>
      </c>
      <c r="B62" s="254" t="s">
        <v>571</v>
      </c>
      <c r="C62" s="133">
        <v>500</v>
      </c>
      <c r="D62" s="133">
        <v>500</v>
      </c>
      <c r="E62" s="134"/>
    </row>
    <row r="63" spans="1:5" s="117" customFormat="1" ht="31.5">
      <c r="A63" s="242">
        <v>3</v>
      </c>
      <c r="B63" s="254" t="s">
        <v>570</v>
      </c>
      <c r="C63" s="133">
        <v>154</v>
      </c>
      <c r="D63" s="133">
        <v>154</v>
      </c>
      <c r="E63" s="134"/>
    </row>
    <row r="64" spans="1:5" s="125" customFormat="1" ht="63">
      <c r="A64" s="242">
        <v>4</v>
      </c>
      <c r="B64" s="255" t="s">
        <v>569</v>
      </c>
      <c r="C64" s="133">
        <v>1000</v>
      </c>
      <c r="D64" s="133">
        <v>1000</v>
      </c>
      <c r="E64" s="149"/>
    </row>
    <row r="65" spans="1:5" s="125" customFormat="1" ht="16.5">
      <c r="A65" s="244" t="s">
        <v>522</v>
      </c>
      <c r="B65" s="247" t="s">
        <v>700</v>
      </c>
      <c r="C65" s="174">
        <f>C66</f>
        <v>305</v>
      </c>
      <c r="D65" s="174">
        <f>D66</f>
        <v>305</v>
      </c>
      <c r="E65" s="149"/>
    </row>
    <row r="66" spans="1:5" s="117" customFormat="1" ht="31.5">
      <c r="A66" s="244"/>
      <c r="B66" s="246" t="s">
        <v>616</v>
      </c>
      <c r="C66" s="133">
        <v>305</v>
      </c>
      <c r="D66" s="133">
        <v>305</v>
      </c>
      <c r="E66" s="134"/>
    </row>
    <row r="67" spans="1:5" s="117" customFormat="1" ht="16.5">
      <c r="A67" s="240" t="s">
        <v>66</v>
      </c>
      <c r="B67" s="241" t="s">
        <v>701</v>
      </c>
      <c r="C67" s="174">
        <f>C68+C177+C189</f>
        <v>231501</v>
      </c>
      <c r="D67" s="174">
        <f>D68+D177+D189</f>
        <v>248223</v>
      </c>
      <c r="E67" s="134"/>
    </row>
    <row r="68" spans="1:5" s="117" customFormat="1" ht="16.5">
      <c r="A68" s="240" t="s">
        <v>702</v>
      </c>
      <c r="B68" s="241" t="s">
        <v>703</v>
      </c>
      <c r="C68" s="174">
        <f>C69+C132+C147</f>
        <v>231501</v>
      </c>
      <c r="D68" s="174">
        <f>D69+D132+D147</f>
        <v>231501</v>
      </c>
      <c r="E68" s="134"/>
    </row>
    <row r="69" spans="1:5" s="117" customFormat="1" ht="16.5">
      <c r="A69" s="256" t="s">
        <v>704</v>
      </c>
      <c r="B69" s="257" t="s">
        <v>382</v>
      </c>
      <c r="C69" s="174">
        <f>C70+C81+C86+C90+C100+C104+C110+C127+C128+C129+C130+C131</f>
        <v>84719</v>
      </c>
      <c r="D69" s="174">
        <f>D70+D81+D86+D90+D100+D104+D110+D127+D128+D129+D130+D131</f>
        <v>84719</v>
      </c>
      <c r="E69" s="134"/>
    </row>
    <row r="70" spans="1:5" s="117" customFormat="1" ht="16.5">
      <c r="A70" s="258" t="s">
        <v>56</v>
      </c>
      <c r="B70" s="259" t="s">
        <v>705</v>
      </c>
      <c r="C70" s="174">
        <f>C71+C79</f>
        <v>14000</v>
      </c>
      <c r="D70" s="174">
        <f>D71+D79</f>
        <v>33484</v>
      </c>
      <c r="E70" s="134"/>
    </row>
    <row r="71" spans="1:5" s="117" customFormat="1" ht="16.5">
      <c r="A71" s="258" t="s">
        <v>103</v>
      </c>
      <c r="B71" s="259" t="s">
        <v>645</v>
      </c>
      <c r="C71" s="174">
        <f>C72+C75</f>
        <v>13900</v>
      </c>
      <c r="D71" s="174">
        <f>D72+D75</f>
        <v>33384</v>
      </c>
      <c r="E71" s="134"/>
    </row>
    <row r="72" spans="1:5" s="117" customFormat="1" ht="16.5">
      <c r="A72" s="258" t="s">
        <v>684</v>
      </c>
      <c r="B72" s="259" t="s">
        <v>366</v>
      </c>
      <c r="C72" s="174">
        <f>SUM(C73:C74)</f>
        <v>1900</v>
      </c>
      <c r="D72" s="174">
        <f>SUM(D73:D74)</f>
        <v>4468</v>
      </c>
      <c r="E72" s="134"/>
    </row>
    <row r="73" spans="1:5" s="125" customFormat="1" ht="31.5">
      <c r="A73" s="260">
        <v>1</v>
      </c>
      <c r="B73" s="239" t="s">
        <v>621</v>
      </c>
      <c r="C73" s="133">
        <v>1900</v>
      </c>
      <c r="D73" s="133">
        <v>2250</v>
      </c>
      <c r="E73" s="149"/>
    </row>
    <row r="74" spans="1:5" s="117" customFormat="1" ht="16.5">
      <c r="A74" s="260">
        <v>2</v>
      </c>
      <c r="B74" s="261" t="s">
        <v>370</v>
      </c>
      <c r="C74" s="133"/>
      <c r="D74" s="133">
        <v>2218</v>
      </c>
      <c r="E74" s="134"/>
    </row>
    <row r="75" spans="1:5" s="117" customFormat="1" ht="16.5">
      <c r="A75" s="262" t="s">
        <v>686</v>
      </c>
      <c r="B75" s="263" t="s">
        <v>348</v>
      </c>
      <c r="C75" s="288">
        <f>SUM(C76:C78)</f>
        <v>12000</v>
      </c>
      <c r="D75" s="288">
        <f>SUM(D76:D78)</f>
        <v>28916</v>
      </c>
      <c r="E75" s="134"/>
    </row>
    <row r="76" spans="1:5" s="117" customFormat="1" ht="16.5">
      <c r="A76" s="260">
        <v>1</v>
      </c>
      <c r="B76" s="261" t="s">
        <v>550</v>
      </c>
      <c r="C76" s="133">
        <v>11000</v>
      </c>
      <c r="D76" s="264">
        <v>15116</v>
      </c>
      <c r="E76" s="134"/>
    </row>
    <row r="77" spans="1:5" s="117" customFormat="1" ht="16.5">
      <c r="A77" s="260">
        <v>2</v>
      </c>
      <c r="B77" s="239" t="s">
        <v>633</v>
      </c>
      <c r="C77" s="133">
        <v>500</v>
      </c>
      <c r="D77" s="264">
        <v>6900</v>
      </c>
      <c r="E77" s="134"/>
    </row>
    <row r="78" spans="1:5" s="117" customFormat="1" ht="16.5">
      <c r="A78" s="260">
        <v>3</v>
      </c>
      <c r="B78" s="239" t="s">
        <v>634</v>
      </c>
      <c r="C78" s="133">
        <v>500</v>
      </c>
      <c r="D78" s="264">
        <v>6900</v>
      </c>
      <c r="E78" s="134"/>
    </row>
    <row r="79" spans="1:5" s="117" customFormat="1" ht="16.5">
      <c r="A79" s="262" t="s">
        <v>110</v>
      </c>
      <c r="B79" s="265" t="s">
        <v>651</v>
      </c>
      <c r="C79" s="174">
        <f>C80</f>
        <v>100</v>
      </c>
      <c r="D79" s="174">
        <f>D80</f>
        <v>100</v>
      </c>
      <c r="E79" s="134"/>
    </row>
    <row r="80" spans="1:5" s="117" customFormat="1" ht="16.5">
      <c r="A80" s="260">
        <v>1</v>
      </c>
      <c r="B80" s="239" t="s">
        <v>706</v>
      </c>
      <c r="C80" s="133">
        <v>100</v>
      </c>
      <c r="D80" s="264">
        <v>100</v>
      </c>
      <c r="E80" s="134"/>
    </row>
    <row r="81" spans="1:5" s="117" customFormat="1" ht="16.5">
      <c r="A81" s="258" t="s">
        <v>58</v>
      </c>
      <c r="B81" s="263" t="s">
        <v>707</v>
      </c>
      <c r="C81" s="288">
        <f>C82</f>
        <v>100</v>
      </c>
      <c r="D81" s="288">
        <f>D82</f>
        <v>11600</v>
      </c>
      <c r="E81" s="134"/>
    </row>
    <row r="82" spans="1:5" s="117" customFormat="1" ht="16.5">
      <c r="A82" s="262"/>
      <c r="B82" s="263" t="s">
        <v>645</v>
      </c>
      <c r="C82" s="288">
        <f>C83</f>
        <v>100</v>
      </c>
      <c r="D82" s="288">
        <f>D83</f>
        <v>11600</v>
      </c>
      <c r="E82" s="134"/>
    </row>
    <row r="83" spans="1:5" s="117" customFormat="1" ht="16.5">
      <c r="A83" s="262"/>
      <c r="B83" s="263" t="s">
        <v>348</v>
      </c>
      <c r="C83" s="288">
        <f>SUM(C84:C85)</f>
        <v>100</v>
      </c>
      <c r="D83" s="288">
        <f>SUM(D84:D85)</f>
        <v>11600</v>
      </c>
      <c r="E83" s="134"/>
    </row>
    <row r="84" spans="1:5" s="117" customFormat="1" ht="16.5">
      <c r="A84" s="260">
        <v>1</v>
      </c>
      <c r="B84" s="239" t="s">
        <v>637</v>
      </c>
      <c r="C84" s="133">
        <v>50</v>
      </c>
      <c r="D84" s="264">
        <v>5050</v>
      </c>
      <c r="E84" s="134"/>
    </row>
    <row r="85" spans="1:5" s="117" customFormat="1" ht="16.5">
      <c r="A85" s="260">
        <v>2</v>
      </c>
      <c r="B85" s="239" t="s">
        <v>638</v>
      </c>
      <c r="C85" s="133">
        <v>50</v>
      </c>
      <c r="D85" s="264">
        <v>6550</v>
      </c>
      <c r="E85" s="134"/>
    </row>
    <row r="86" spans="1:5" s="117" customFormat="1" ht="16.5">
      <c r="A86" s="262" t="s">
        <v>358</v>
      </c>
      <c r="B86" s="263" t="s">
        <v>708</v>
      </c>
      <c r="C86" s="288">
        <f aca="true" t="shared" si="2" ref="C86:D88">C87</f>
        <v>1800</v>
      </c>
      <c r="D86" s="288">
        <f t="shared" si="2"/>
        <v>1920</v>
      </c>
      <c r="E86" s="134"/>
    </row>
    <row r="87" spans="1:5" s="117" customFormat="1" ht="16.5">
      <c r="A87" s="258" t="s">
        <v>103</v>
      </c>
      <c r="B87" s="263" t="s">
        <v>645</v>
      </c>
      <c r="C87" s="288">
        <f t="shared" si="2"/>
        <v>1800</v>
      </c>
      <c r="D87" s="288">
        <f t="shared" si="2"/>
        <v>1920</v>
      </c>
      <c r="E87" s="134"/>
    </row>
    <row r="88" spans="1:5" s="117" customFormat="1" ht="16.5">
      <c r="A88" s="258" t="s">
        <v>684</v>
      </c>
      <c r="B88" s="263" t="s">
        <v>366</v>
      </c>
      <c r="C88" s="174">
        <f t="shared" si="2"/>
        <v>1800</v>
      </c>
      <c r="D88" s="174">
        <f t="shared" si="2"/>
        <v>1920</v>
      </c>
      <c r="E88" s="134"/>
    </row>
    <row r="89" spans="1:5" s="117" customFormat="1" ht="31.5">
      <c r="A89" s="266">
        <v>1</v>
      </c>
      <c r="B89" s="239" t="s">
        <v>631</v>
      </c>
      <c r="C89" s="133">
        <v>1800</v>
      </c>
      <c r="D89" s="264">
        <v>1920</v>
      </c>
      <c r="E89" s="134"/>
    </row>
    <row r="90" spans="1:5" s="117" customFormat="1" ht="47.25">
      <c r="A90" s="258" t="s">
        <v>521</v>
      </c>
      <c r="B90" s="263" t="s">
        <v>692</v>
      </c>
      <c r="C90" s="288">
        <f>C91</f>
        <v>8750</v>
      </c>
      <c r="D90" s="288">
        <f>D91</f>
        <v>14685</v>
      </c>
      <c r="E90" s="134"/>
    </row>
    <row r="91" spans="1:5" s="117" customFormat="1" ht="16.5">
      <c r="A91" s="258" t="s">
        <v>103</v>
      </c>
      <c r="B91" s="263" t="s">
        <v>645</v>
      </c>
      <c r="C91" s="288">
        <f>C92+C97</f>
        <v>8750</v>
      </c>
      <c r="D91" s="288">
        <f>D92+D97</f>
        <v>14685</v>
      </c>
      <c r="E91" s="134"/>
    </row>
    <row r="92" spans="1:5" s="117" customFormat="1" ht="16.5">
      <c r="A92" s="258" t="s">
        <v>684</v>
      </c>
      <c r="B92" s="263" t="s">
        <v>366</v>
      </c>
      <c r="C92" s="288">
        <f>SUM(C93:C96)</f>
        <v>5150</v>
      </c>
      <c r="D92" s="288">
        <f>SUM(D93:D96)</f>
        <v>5870</v>
      </c>
      <c r="E92" s="134"/>
    </row>
    <row r="93" spans="1:5" s="117" customFormat="1" ht="16.5">
      <c r="A93" s="266">
        <v>1</v>
      </c>
      <c r="B93" s="239" t="s">
        <v>622</v>
      </c>
      <c r="C93" s="133">
        <v>650</v>
      </c>
      <c r="D93" s="264">
        <v>770</v>
      </c>
      <c r="E93" s="134"/>
    </row>
    <row r="94" spans="1:5" s="117" customFormat="1" ht="63">
      <c r="A94" s="266">
        <v>2</v>
      </c>
      <c r="B94" s="239" t="s">
        <v>623</v>
      </c>
      <c r="C94" s="133">
        <v>1700</v>
      </c>
      <c r="D94" s="264">
        <v>1900</v>
      </c>
      <c r="E94" s="134"/>
    </row>
    <row r="95" spans="1:5" s="117" customFormat="1" ht="16.5">
      <c r="A95" s="266">
        <v>3</v>
      </c>
      <c r="B95" s="239" t="s">
        <v>632</v>
      </c>
      <c r="C95" s="133">
        <v>1300</v>
      </c>
      <c r="D95" s="264">
        <v>1700</v>
      </c>
      <c r="E95" s="134"/>
    </row>
    <row r="96" spans="1:5" s="117" customFormat="1" ht="16.5">
      <c r="A96" s="266">
        <v>4</v>
      </c>
      <c r="B96" s="267" t="s">
        <v>546</v>
      </c>
      <c r="C96" s="133">
        <v>1500</v>
      </c>
      <c r="D96" s="133">
        <v>1500</v>
      </c>
      <c r="E96" s="134"/>
    </row>
    <row r="97" spans="1:5" s="117" customFormat="1" ht="16.5">
      <c r="A97" s="258" t="s">
        <v>686</v>
      </c>
      <c r="B97" s="263" t="s">
        <v>348</v>
      </c>
      <c r="C97" s="174">
        <f>SUM(C98:C99)</f>
        <v>3600</v>
      </c>
      <c r="D97" s="174">
        <f>SUM(D98:D99)</f>
        <v>8815</v>
      </c>
      <c r="E97" s="134"/>
    </row>
    <row r="98" spans="1:5" s="117" customFormat="1" ht="31.5">
      <c r="A98" s="266">
        <v>1</v>
      </c>
      <c r="B98" s="239" t="s">
        <v>636</v>
      </c>
      <c r="C98" s="133">
        <v>3500</v>
      </c>
      <c r="D98" s="133">
        <v>5265</v>
      </c>
      <c r="E98" s="134"/>
    </row>
    <row r="99" spans="1:5" s="125" customFormat="1" ht="16.5">
      <c r="A99" s="266">
        <v>2</v>
      </c>
      <c r="B99" s="239" t="s">
        <v>709</v>
      </c>
      <c r="C99" s="133">
        <v>100</v>
      </c>
      <c r="D99" s="133">
        <v>3550</v>
      </c>
      <c r="E99" s="149"/>
    </row>
    <row r="100" spans="1:5" s="125" customFormat="1" ht="16.5">
      <c r="A100" s="258" t="s">
        <v>552</v>
      </c>
      <c r="B100" s="263" t="s">
        <v>710</v>
      </c>
      <c r="C100" s="174">
        <f aca="true" t="shared" si="3" ref="C100:D102">C101</f>
        <v>50</v>
      </c>
      <c r="D100" s="174">
        <f t="shared" si="3"/>
        <v>2000</v>
      </c>
      <c r="E100" s="149"/>
    </row>
    <row r="101" spans="1:5" s="117" customFormat="1" ht="16.5">
      <c r="A101" s="258" t="s">
        <v>0</v>
      </c>
      <c r="B101" s="263" t="s">
        <v>645</v>
      </c>
      <c r="C101" s="174">
        <f t="shared" si="3"/>
        <v>50</v>
      </c>
      <c r="D101" s="174">
        <f t="shared" si="3"/>
        <v>2000</v>
      </c>
      <c r="E101" s="134"/>
    </row>
    <row r="102" spans="1:5" s="117" customFormat="1" ht="16.5">
      <c r="A102" s="258"/>
      <c r="B102" s="263" t="s">
        <v>348</v>
      </c>
      <c r="C102" s="174">
        <f t="shared" si="3"/>
        <v>50</v>
      </c>
      <c r="D102" s="174">
        <f t="shared" si="3"/>
        <v>2000</v>
      </c>
      <c r="E102" s="134"/>
    </row>
    <row r="103" spans="1:5" s="125" customFormat="1" ht="16.5">
      <c r="A103" s="266">
        <v>1</v>
      </c>
      <c r="B103" s="239" t="s">
        <v>635</v>
      </c>
      <c r="C103" s="133">
        <v>50</v>
      </c>
      <c r="D103" s="133">
        <v>2000</v>
      </c>
      <c r="E103" s="149"/>
    </row>
    <row r="104" spans="1:5" s="117" customFormat="1" ht="16.5">
      <c r="A104" s="258" t="s">
        <v>1</v>
      </c>
      <c r="B104" s="263" t="s">
        <v>683</v>
      </c>
      <c r="C104" s="174">
        <f>C105</f>
        <v>7000</v>
      </c>
      <c r="D104" s="174">
        <f>D105</f>
        <v>5424</v>
      </c>
      <c r="E104" s="134"/>
    </row>
    <row r="105" spans="1:5" s="125" customFormat="1" ht="16.5">
      <c r="A105" s="258" t="s">
        <v>103</v>
      </c>
      <c r="B105" s="263" t="s">
        <v>645</v>
      </c>
      <c r="C105" s="174">
        <f>C106+C108</f>
        <v>7000</v>
      </c>
      <c r="D105" s="174">
        <f>D106+D108</f>
        <v>5424</v>
      </c>
      <c r="E105" s="149"/>
    </row>
    <row r="106" spans="1:5" s="125" customFormat="1" ht="16.5">
      <c r="A106" s="258" t="s">
        <v>684</v>
      </c>
      <c r="B106" s="263" t="s">
        <v>366</v>
      </c>
      <c r="C106" s="174">
        <f>C107</f>
        <v>2000</v>
      </c>
      <c r="D106" s="174">
        <f>D107</f>
        <v>424</v>
      </c>
      <c r="E106" s="149"/>
    </row>
    <row r="107" spans="1:5" s="117" customFormat="1" ht="16.5">
      <c r="A107" s="266">
        <v>1</v>
      </c>
      <c r="B107" s="268" t="s">
        <v>2</v>
      </c>
      <c r="C107" s="133">
        <v>2000</v>
      </c>
      <c r="D107" s="133">
        <v>424</v>
      </c>
      <c r="E107" s="134"/>
    </row>
    <row r="108" spans="1:5" s="117" customFormat="1" ht="16.5">
      <c r="A108" s="258" t="s">
        <v>686</v>
      </c>
      <c r="B108" s="259" t="s">
        <v>348</v>
      </c>
      <c r="C108" s="174">
        <f>C109</f>
        <v>5000</v>
      </c>
      <c r="D108" s="174">
        <f>D109</f>
        <v>5000</v>
      </c>
      <c r="E108" s="134"/>
    </row>
    <row r="109" spans="1:5" s="117" customFormat="1" ht="16.5">
      <c r="A109" s="266">
        <v>1</v>
      </c>
      <c r="B109" s="269" t="s">
        <v>655</v>
      </c>
      <c r="C109" s="133">
        <v>5000</v>
      </c>
      <c r="D109" s="133">
        <v>5000</v>
      </c>
      <c r="E109" s="134"/>
    </row>
    <row r="110" spans="1:5" s="117" customFormat="1" ht="16.5">
      <c r="A110" s="258" t="s">
        <v>3</v>
      </c>
      <c r="B110" s="263" t="s">
        <v>695</v>
      </c>
      <c r="C110" s="174">
        <f>C111+C120</f>
        <v>4650</v>
      </c>
      <c r="D110" s="174">
        <f>D111+D120</f>
        <v>6520</v>
      </c>
      <c r="E110" s="134"/>
    </row>
    <row r="111" spans="1:5" s="117" customFormat="1" ht="16.5">
      <c r="A111" s="258" t="s">
        <v>103</v>
      </c>
      <c r="B111" s="263" t="s">
        <v>645</v>
      </c>
      <c r="C111" s="174">
        <f>C112</f>
        <v>4650</v>
      </c>
      <c r="D111" s="174">
        <f>D112</f>
        <v>5970</v>
      </c>
      <c r="E111" s="134"/>
    </row>
    <row r="112" spans="1:5" s="117" customFormat="1" ht="16.5">
      <c r="A112" s="258" t="s">
        <v>684</v>
      </c>
      <c r="B112" s="263" t="s">
        <v>366</v>
      </c>
      <c r="C112" s="174">
        <f>SUM(C113:C119)</f>
        <v>4650</v>
      </c>
      <c r="D112" s="174">
        <f>SUM(D113:D119)</f>
        <v>5970</v>
      </c>
      <c r="E112" s="134"/>
    </row>
    <row r="113" spans="1:5" s="117" customFormat="1" ht="16.5">
      <c r="A113" s="266">
        <v>1</v>
      </c>
      <c r="B113" s="270" t="s">
        <v>624</v>
      </c>
      <c r="C113" s="133">
        <v>800</v>
      </c>
      <c r="D113" s="133">
        <v>1000</v>
      </c>
      <c r="E113" s="134"/>
    </row>
    <row r="114" spans="1:5" s="117" customFormat="1" ht="16.5">
      <c r="A114" s="266">
        <v>2</v>
      </c>
      <c r="B114" s="270" t="s">
        <v>625</v>
      </c>
      <c r="C114" s="133">
        <v>300</v>
      </c>
      <c r="D114" s="133">
        <v>420</v>
      </c>
      <c r="E114" s="134"/>
    </row>
    <row r="115" spans="1:5" s="117" customFormat="1" ht="16.5">
      <c r="A115" s="266">
        <v>3</v>
      </c>
      <c r="B115" s="270" t="s">
        <v>626</v>
      </c>
      <c r="C115" s="133">
        <v>700</v>
      </c>
      <c r="D115" s="133">
        <v>900</v>
      </c>
      <c r="E115" s="134"/>
    </row>
    <row r="116" spans="1:5" s="117" customFormat="1" ht="16.5">
      <c r="A116" s="266">
        <v>4</v>
      </c>
      <c r="B116" s="270" t="s">
        <v>627</v>
      </c>
      <c r="C116" s="133">
        <v>800</v>
      </c>
      <c r="D116" s="133">
        <v>1100</v>
      </c>
      <c r="E116" s="134"/>
    </row>
    <row r="117" spans="1:5" s="117" customFormat="1" ht="16.5">
      <c r="A117" s="266">
        <v>5</v>
      </c>
      <c r="B117" s="270" t="s">
        <v>628</v>
      </c>
      <c r="C117" s="289">
        <v>300</v>
      </c>
      <c r="D117" s="289">
        <v>420</v>
      </c>
      <c r="E117" s="134"/>
    </row>
    <row r="118" spans="1:5" s="117" customFormat="1" ht="16.5">
      <c r="A118" s="266">
        <v>6</v>
      </c>
      <c r="B118" s="270" t="s">
        <v>629</v>
      </c>
      <c r="C118" s="133">
        <v>1000</v>
      </c>
      <c r="D118" s="133">
        <v>1180</v>
      </c>
      <c r="E118" s="134"/>
    </row>
    <row r="119" spans="1:5" s="117" customFormat="1" ht="16.5">
      <c r="A119" s="266">
        <v>7</v>
      </c>
      <c r="B119" s="270" t="s">
        <v>630</v>
      </c>
      <c r="C119" s="290">
        <v>750</v>
      </c>
      <c r="D119" s="290">
        <v>950</v>
      </c>
      <c r="E119" s="134"/>
    </row>
    <row r="120" spans="1:5" s="117" customFormat="1" ht="16.5">
      <c r="A120" s="258" t="s">
        <v>110</v>
      </c>
      <c r="B120" s="271" t="s">
        <v>359</v>
      </c>
      <c r="C120" s="173">
        <f>SUM(C121:C124)</f>
        <v>0</v>
      </c>
      <c r="D120" s="173">
        <v>550</v>
      </c>
      <c r="E120" s="134"/>
    </row>
    <row r="121" spans="1:5" s="117" customFormat="1" ht="16.5">
      <c r="A121" s="266">
        <v>1</v>
      </c>
      <c r="B121" s="239" t="s">
        <v>4</v>
      </c>
      <c r="C121" s="133"/>
      <c r="D121" s="133">
        <v>100</v>
      </c>
      <c r="E121" s="134"/>
    </row>
    <row r="122" spans="1:5" s="117" customFormat="1" ht="16.5">
      <c r="A122" s="266">
        <v>2</v>
      </c>
      <c r="B122" s="239" t="s">
        <v>5</v>
      </c>
      <c r="C122" s="133"/>
      <c r="D122" s="133">
        <v>100</v>
      </c>
      <c r="E122" s="134"/>
    </row>
    <row r="123" spans="1:5" s="117" customFormat="1" ht="16.5">
      <c r="A123" s="266">
        <v>3</v>
      </c>
      <c r="B123" s="239" t="s">
        <v>6</v>
      </c>
      <c r="C123" s="133"/>
      <c r="D123" s="133">
        <v>50</v>
      </c>
      <c r="E123" s="134"/>
    </row>
    <row r="124" spans="1:5" s="117" customFormat="1" ht="16.5">
      <c r="A124" s="266">
        <v>4</v>
      </c>
      <c r="B124" s="239" t="s">
        <v>7</v>
      </c>
      <c r="C124" s="133"/>
      <c r="D124" s="133">
        <v>50</v>
      </c>
      <c r="E124" s="134"/>
    </row>
    <row r="125" spans="1:5" s="117" customFormat="1" ht="16.5">
      <c r="A125" s="266">
        <v>5</v>
      </c>
      <c r="B125" s="239" t="s">
        <v>8</v>
      </c>
      <c r="C125" s="174"/>
      <c r="D125" s="133">
        <v>50</v>
      </c>
      <c r="E125" s="134"/>
    </row>
    <row r="126" spans="1:5" s="117" customFormat="1" ht="31.5">
      <c r="A126" s="266">
        <v>6</v>
      </c>
      <c r="B126" s="239" t="s">
        <v>9</v>
      </c>
      <c r="C126" s="133"/>
      <c r="D126" s="133">
        <v>200</v>
      </c>
      <c r="E126" s="134"/>
    </row>
    <row r="127" spans="1:5" s="117" customFormat="1" ht="31.5">
      <c r="A127" s="262" t="s">
        <v>10</v>
      </c>
      <c r="B127" s="263" t="s">
        <v>551</v>
      </c>
      <c r="C127" s="174">
        <v>3000</v>
      </c>
      <c r="D127" s="174">
        <v>4636</v>
      </c>
      <c r="E127" s="134"/>
    </row>
    <row r="128" spans="1:5" s="117" customFormat="1" ht="31.5">
      <c r="A128" s="262" t="s">
        <v>11</v>
      </c>
      <c r="B128" s="263" t="s">
        <v>12</v>
      </c>
      <c r="C128" s="174">
        <v>3000</v>
      </c>
      <c r="D128" s="174">
        <v>3450</v>
      </c>
      <c r="E128" s="134"/>
    </row>
    <row r="129" spans="1:5" s="117" customFormat="1" ht="16.5">
      <c r="A129" s="236" t="s">
        <v>13</v>
      </c>
      <c r="B129" s="263" t="s">
        <v>14</v>
      </c>
      <c r="C129" s="174"/>
      <c r="D129" s="174">
        <v>1000</v>
      </c>
      <c r="E129" s="134"/>
    </row>
    <row r="130" spans="1:5" s="117" customFormat="1" ht="16.5">
      <c r="A130" s="236" t="s">
        <v>31</v>
      </c>
      <c r="B130" s="263" t="s">
        <v>30</v>
      </c>
      <c r="C130" s="174">
        <v>33897</v>
      </c>
      <c r="D130" s="174"/>
      <c r="E130" s="134"/>
    </row>
    <row r="131" spans="1:5" s="117" customFormat="1" ht="16.5">
      <c r="A131" s="236" t="s">
        <v>32</v>
      </c>
      <c r="B131" s="263" t="s">
        <v>554</v>
      </c>
      <c r="C131" s="174">
        <v>8472</v>
      </c>
      <c r="D131" s="174"/>
      <c r="E131" s="134"/>
    </row>
    <row r="132" spans="1:5" ht="16.5">
      <c r="A132" s="272" t="s">
        <v>15</v>
      </c>
      <c r="B132" s="252" t="s">
        <v>380</v>
      </c>
      <c r="C132" s="201">
        <f>C133+C145+C146</f>
        <v>74782</v>
      </c>
      <c r="D132" s="201">
        <f>D133+D145+D146</f>
        <v>74782</v>
      </c>
      <c r="E132" s="134"/>
    </row>
    <row r="133" spans="1:5" ht="16.5">
      <c r="A133" s="258" t="s">
        <v>56</v>
      </c>
      <c r="B133" s="259" t="s">
        <v>705</v>
      </c>
      <c r="C133" s="201">
        <f>C134+C143</f>
        <v>48300</v>
      </c>
      <c r="D133" s="201">
        <f>D134+D143</f>
        <v>74782</v>
      </c>
      <c r="E133" s="134"/>
    </row>
    <row r="134" spans="1:5" ht="16.5">
      <c r="A134" s="258" t="s">
        <v>103</v>
      </c>
      <c r="B134" s="259" t="s">
        <v>645</v>
      </c>
      <c r="C134" s="201">
        <f>C135+C140</f>
        <v>48300</v>
      </c>
      <c r="D134" s="201">
        <f>D135+D140</f>
        <v>74582</v>
      </c>
      <c r="E134" s="134"/>
    </row>
    <row r="135" spans="1:5" ht="16.5">
      <c r="A135" s="258" t="s">
        <v>684</v>
      </c>
      <c r="B135" s="259" t="s">
        <v>366</v>
      </c>
      <c r="C135" s="201">
        <f>SUM(C136:C139)</f>
        <v>33800</v>
      </c>
      <c r="D135" s="201">
        <f>SUM(D136:D139)</f>
        <v>45082</v>
      </c>
      <c r="E135" s="134"/>
    </row>
    <row r="136" spans="1:5" ht="16.5">
      <c r="A136" s="266">
        <v>1</v>
      </c>
      <c r="B136" s="273" t="s">
        <v>549</v>
      </c>
      <c r="C136" s="203">
        <v>15000</v>
      </c>
      <c r="D136" s="203">
        <v>19700</v>
      </c>
      <c r="E136" s="134"/>
    </row>
    <row r="137" spans="1:5" ht="16.5">
      <c r="A137" s="260">
        <v>2</v>
      </c>
      <c r="B137" s="261" t="s">
        <v>370</v>
      </c>
      <c r="C137" s="203">
        <v>10000</v>
      </c>
      <c r="D137" s="203">
        <v>13782</v>
      </c>
      <c r="E137" s="134"/>
    </row>
    <row r="138" spans="1:5" ht="31.5">
      <c r="A138" s="266">
        <v>3</v>
      </c>
      <c r="B138" s="269" t="s">
        <v>639</v>
      </c>
      <c r="C138" s="203">
        <v>2800</v>
      </c>
      <c r="D138" s="203">
        <v>3600</v>
      </c>
      <c r="E138" s="134"/>
    </row>
    <row r="139" spans="1:5" ht="16.5">
      <c r="A139" s="260">
        <v>4</v>
      </c>
      <c r="B139" s="261" t="s">
        <v>640</v>
      </c>
      <c r="C139" s="203">
        <v>6000</v>
      </c>
      <c r="D139" s="203">
        <v>8000</v>
      </c>
      <c r="E139" s="134"/>
    </row>
    <row r="140" spans="1:5" ht="16.5">
      <c r="A140" s="262" t="s">
        <v>686</v>
      </c>
      <c r="B140" s="263" t="s">
        <v>348</v>
      </c>
      <c r="C140" s="201">
        <f>SUM(C141:C142)</f>
        <v>14500</v>
      </c>
      <c r="D140" s="201">
        <f>SUM(D141:D142)</f>
        <v>29500</v>
      </c>
      <c r="E140" s="134"/>
    </row>
    <row r="141" spans="1:5" ht="16.5">
      <c r="A141" s="266">
        <v>1</v>
      </c>
      <c r="B141" s="261" t="s">
        <v>360</v>
      </c>
      <c r="C141" s="203">
        <v>6500</v>
      </c>
      <c r="D141" s="203">
        <v>16500</v>
      </c>
      <c r="E141" s="134"/>
    </row>
    <row r="142" spans="1:5" ht="31.5">
      <c r="A142" s="266">
        <v>2</v>
      </c>
      <c r="B142" s="269" t="s">
        <v>641</v>
      </c>
      <c r="C142" s="203">
        <v>8000</v>
      </c>
      <c r="D142" s="203">
        <v>13000</v>
      </c>
      <c r="E142" s="134"/>
    </row>
    <row r="143" spans="1:5" ht="16.5">
      <c r="A143" s="258" t="s">
        <v>110</v>
      </c>
      <c r="B143" s="274" t="s">
        <v>359</v>
      </c>
      <c r="C143" s="201">
        <f>C144</f>
        <v>0</v>
      </c>
      <c r="D143" s="201">
        <f>D144</f>
        <v>200</v>
      </c>
      <c r="E143" s="134"/>
    </row>
    <row r="144" spans="1:5" ht="16.5">
      <c r="A144" s="266"/>
      <c r="B144" s="269" t="s">
        <v>16</v>
      </c>
      <c r="C144" s="201"/>
      <c r="D144" s="203">
        <v>200</v>
      </c>
      <c r="E144" s="134"/>
    </row>
    <row r="145" spans="1:5" ht="16.5">
      <c r="A145" s="236" t="s">
        <v>58</v>
      </c>
      <c r="B145" s="263" t="s">
        <v>30</v>
      </c>
      <c r="C145" s="201">
        <v>19004</v>
      </c>
      <c r="D145" s="203"/>
      <c r="E145" s="134"/>
    </row>
    <row r="146" spans="1:5" ht="16.5">
      <c r="A146" s="236" t="s">
        <v>358</v>
      </c>
      <c r="B146" s="263" t="s">
        <v>554</v>
      </c>
      <c r="C146" s="201">
        <v>7478</v>
      </c>
      <c r="D146" s="203"/>
      <c r="E146" s="134"/>
    </row>
    <row r="147" spans="1:5" ht="16.5">
      <c r="A147" s="258" t="s">
        <v>17</v>
      </c>
      <c r="B147" s="263" t="s">
        <v>386</v>
      </c>
      <c r="C147" s="201">
        <f>C148+C162+C167+C174+C175+C176</f>
        <v>72000</v>
      </c>
      <c r="D147" s="201">
        <f>D148+D162+D167+D174+D175+D176</f>
        <v>72000</v>
      </c>
      <c r="E147" s="134"/>
    </row>
    <row r="148" spans="1:5" ht="16.5">
      <c r="A148" s="258" t="s">
        <v>56</v>
      </c>
      <c r="B148" s="263" t="s">
        <v>683</v>
      </c>
      <c r="C148" s="201">
        <f>C149+C158</f>
        <v>48200</v>
      </c>
      <c r="D148" s="201">
        <f>D149+D158</f>
        <v>59236</v>
      </c>
      <c r="E148" s="134"/>
    </row>
    <row r="149" spans="1:5" ht="16.5">
      <c r="A149" s="258" t="s">
        <v>103</v>
      </c>
      <c r="B149" s="263" t="s">
        <v>645</v>
      </c>
      <c r="C149" s="201">
        <f>C150+C155</f>
        <v>47300</v>
      </c>
      <c r="D149" s="201">
        <f>D150+D155</f>
        <v>58336</v>
      </c>
      <c r="E149" s="134"/>
    </row>
    <row r="150" spans="1:5" ht="16.5">
      <c r="A150" s="258" t="s">
        <v>684</v>
      </c>
      <c r="B150" s="263" t="s">
        <v>366</v>
      </c>
      <c r="C150" s="201">
        <f>SUM(C151:C154)</f>
        <v>32500</v>
      </c>
      <c r="D150" s="201">
        <f>SUM(D151:D154)</f>
        <v>40500</v>
      </c>
      <c r="E150" s="134"/>
    </row>
    <row r="151" spans="1:5" ht="16.5">
      <c r="A151" s="266">
        <v>1</v>
      </c>
      <c r="B151" s="275" t="s">
        <v>372</v>
      </c>
      <c r="C151" s="291">
        <v>15000</v>
      </c>
      <c r="D151" s="291">
        <v>15000</v>
      </c>
      <c r="E151" s="134"/>
    </row>
    <row r="152" spans="1:5" ht="16.5">
      <c r="A152" s="266">
        <v>2</v>
      </c>
      <c r="B152" s="275" t="s">
        <v>557</v>
      </c>
      <c r="C152" s="203">
        <v>1000</v>
      </c>
      <c r="D152" s="203">
        <v>1000</v>
      </c>
      <c r="E152" s="134"/>
    </row>
    <row r="153" spans="1:5" ht="47.25">
      <c r="A153" s="266">
        <v>3</v>
      </c>
      <c r="B153" s="239" t="s">
        <v>648</v>
      </c>
      <c r="C153" s="203">
        <v>6500</v>
      </c>
      <c r="D153" s="203">
        <v>6500</v>
      </c>
      <c r="E153" s="134"/>
    </row>
    <row r="154" spans="1:5" ht="16.5">
      <c r="A154" s="266">
        <v>4</v>
      </c>
      <c r="B154" s="239" t="s">
        <v>558</v>
      </c>
      <c r="C154" s="203">
        <v>10000</v>
      </c>
      <c r="D154" s="203">
        <v>18000</v>
      </c>
      <c r="E154" s="134"/>
    </row>
    <row r="155" spans="1:5" ht="16.5">
      <c r="A155" s="258" t="s">
        <v>686</v>
      </c>
      <c r="B155" s="259" t="s">
        <v>348</v>
      </c>
      <c r="C155" s="201">
        <f>SUM(C156:C157)</f>
        <v>14800</v>
      </c>
      <c r="D155" s="201">
        <f>SUM(D156:D157)</f>
        <v>17836</v>
      </c>
      <c r="E155" s="134"/>
    </row>
    <row r="156" spans="1:5" ht="16.5">
      <c r="A156" s="266">
        <v>1</v>
      </c>
      <c r="B156" s="239" t="s">
        <v>652</v>
      </c>
      <c r="C156" s="203">
        <v>14800</v>
      </c>
      <c r="D156" s="203">
        <v>14800</v>
      </c>
      <c r="E156" s="134"/>
    </row>
    <row r="157" spans="1:5" ht="16.5">
      <c r="A157" s="266">
        <v>2</v>
      </c>
      <c r="B157" s="269" t="s">
        <v>655</v>
      </c>
      <c r="C157" s="203"/>
      <c r="D157" s="203">
        <v>3036</v>
      </c>
      <c r="E157" s="134"/>
    </row>
    <row r="158" spans="1:5" ht="16.5">
      <c r="A158" s="258" t="s">
        <v>110</v>
      </c>
      <c r="B158" s="259" t="s">
        <v>651</v>
      </c>
      <c r="C158" s="201">
        <f>SUM(C159:C161)</f>
        <v>900</v>
      </c>
      <c r="D158" s="201">
        <f>SUM(D159:D161)</f>
        <v>900</v>
      </c>
      <c r="E158" s="134"/>
    </row>
    <row r="159" spans="1:5" ht="31.5">
      <c r="A159" s="266">
        <v>1</v>
      </c>
      <c r="B159" s="276" t="s">
        <v>653</v>
      </c>
      <c r="C159" s="203">
        <v>100</v>
      </c>
      <c r="D159" s="203">
        <v>100</v>
      </c>
      <c r="E159" s="134"/>
    </row>
    <row r="160" spans="1:5" ht="16.5">
      <c r="A160" s="266">
        <v>2</v>
      </c>
      <c r="B160" s="239" t="s">
        <v>654</v>
      </c>
      <c r="C160" s="203">
        <v>300</v>
      </c>
      <c r="D160" s="203">
        <v>300</v>
      </c>
      <c r="E160" s="134"/>
    </row>
    <row r="161" spans="1:5" ht="47.25">
      <c r="A161" s="266">
        <v>3</v>
      </c>
      <c r="B161" s="239" t="s">
        <v>656</v>
      </c>
      <c r="C161" s="203">
        <v>500</v>
      </c>
      <c r="D161" s="203">
        <v>500</v>
      </c>
      <c r="E161" s="134"/>
    </row>
    <row r="162" spans="1:5" ht="16.5">
      <c r="A162" s="272" t="s">
        <v>58</v>
      </c>
      <c r="B162" s="277" t="s">
        <v>18</v>
      </c>
      <c r="C162" s="201">
        <f>C163</f>
        <v>3500</v>
      </c>
      <c r="D162" s="201">
        <f>D163</f>
        <v>4156</v>
      </c>
      <c r="E162" s="134"/>
    </row>
    <row r="163" spans="1:5" ht="16.5">
      <c r="A163" s="236" t="s">
        <v>103</v>
      </c>
      <c r="B163" s="278" t="s">
        <v>645</v>
      </c>
      <c r="C163" s="210">
        <f>C164</f>
        <v>3500</v>
      </c>
      <c r="D163" s="210">
        <f>D164</f>
        <v>4156</v>
      </c>
      <c r="E163" s="134"/>
    </row>
    <row r="164" spans="1:5" ht="16.5">
      <c r="A164" s="272" t="s">
        <v>684</v>
      </c>
      <c r="B164" s="277" t="s">
        <v>366</v>
      </c>
      <c r="C164" s="210">
        <f>SUM(C165:C166)</f>
        <v>3500</v>
      </c>
      <c r="D164" s="210">
        <f>SUM(D165:D166)</f>
        <v>4156</v>
      </c>
      <c r="E164" s="134"/>
    </row>
    <row r="165" spans="1:5" ht="31.5">
      <c r="A165" s="266">
        <v>1</v>
      </c>
      <c r="B165" s="279" t="s">
        <v>649</v>
      </c>
      <c r="C165" s="211">
        <v>1860</v>
      </c>
      <c r="D165" s="211">
        <v>2062</v>
      </c>
      <c r="E165" s="134"/>
    </row>
    <row r="166" spans="1:5" ht="31.5">
      <c r="A166" s="266">
        <v>2</v>
      </c>
      <c r="B166" s="279" t="s">
        <v>650</v>
      </c>
      <c r="C166" s="203">
        <v>1640</v>
      </c>
      <c r="D166" s="203">
        <v>2094</v>
      </c>
      <c r="E166" s="134"/>
    </row>
    <row r="167" spans="1:5" ht="31.5">
      <c r="A167" s="258" t="s">
        <v>358</v>
      </c>
      <c r="B167" s="249" t="s">
        <v>691</v>
      </c>
      <c r="C167" s="210">
        <f>C168+C171</f>
        <v>2100</v>
      </c>
      <c r="D167" s="210">
        <f>D168+D171</f>
        <v>5608</v>
      </c>
      <c r="E167" s="134"/>
    </row>
    <row r="168" spans="1:5" ht="16.5">
      <c r="A168" s="258" t="s">
        <v>103</v>
      </c>
      <c r="B168" s="249" t="s">
        <v>645</v>
      </c>
      <c r="C168" s="201">
        <f>C169</f>
        <v>2000</v>
      </c>
      <c r="D168" s="201">
        <f>D169</f>
        <v>4000</v>
      </c>
      <c r="E168" s="134"/>
    </row>
    <row r="169" spans="1:5" ht="16.5">
      <c r="A169" s="258"/>
      <c r="B169" s="277" t="s">
        <v>366</v>
      </c>
      <c r="C169" s="201">
        <f>C170</f>
        <v>2000</v>
      </c>
      <c r="D169" s="201">
        <f>D170</f>
        <v>4000</v>
      </c>
      <c r="E169" s="134"/>
    </row>
    <row r="170" spans="1:5" ht="31.5">
      <c r="A170" s="266">
        <v>1</v>
      </c>
      <c r="B170" s="239" t="s">
        <v>646</v>
      </c>
      <c r="C170" s="203">
        <v>2000</v>
      </c>
      <c r="D170" s="203">
        <v>4000</v>
      </c>
      <c r="E170" s="134"/>
    </row>
    <row r="171" spans="1:5" ht="16.5">
      <c r="A171" s="258" t="s">
        <v>110</v>
      </c>
      <c r="B171" s="263" t="s">
        <v>651</v>
      </c>
      <c r="C171" s="210">
        <f>SUM(C172:C173)</f>
        <v>100</v>
      </c>
      <c r="D171" s="210">
        <f>SUM(D172:D173)</f>
        <v>1608</v>
      </c>
      <c r="E171" s="134"/>
    </row>
    <row r="172" spans="1:5" ht="16.5">
      <c r="A172" s="266">
        <v>1</v>
      </c>
      <c r="B172" s="239" t="s">
        <v>19</v>
      </c>
      <c r="C172" s="203">
        <v>50</v>
      </c>
      <c r="D172" s="203">
        <v>807</v>
      </c>
      <c r="E172" s="134"/>
    </row>
    <row r="173" spans="1:5" ht="16.5">
      <c r="A173" s="266">
        <v>2</v>
      </c>
      <c r="B173" s="239" t="s">
        <v>20</v>
      </c>
      <c r="C173" s="203">
        <v>50</v>
      </c>
      <c r="D173" s="203">
        <v>801</v>
      </c>
      <c r="E173" s="134"/>
    </row>
    <row r="174" spans="1:5" ht="31.5">
      <c r="A174" s="236" t="s">
        <v>521</v>
      </c>
      <c r="B174" s="263" t="s">
        <v>21</v>
      </c>
      <c r="C174" s="201">
        <v>3000</v>
      </c>
      <c r="D174" s="201">
        <v>3000</v>
      </c>
      <c r="E174" s="134"/>
    </row>
    <row r="175" spans="1:5" ht="16.5">
      <c r="A175" s="236" t="s">
        <v>552</v>
      </c>
      <c r="B175" s="263" t="s">
        <v>30</v>
      </c>
      <c r="C175" s="201">
        <v>8000</v>
      </c>
      <c r="D175" s="201"/>
      <c r="E175" s="134"/>
    </row>
    <row r="176" spans="1:5" ht="16.5">
      <c r="A176" s="236" t="s">
        <v>0</v>
      </c>
      <c r="B176" s="263" t="s">
        <v>554</v>
      </c>
      <c r="C176" s="201">
        <v>7200</v>
      </c>
      <c r="D176" s="201"/>
      <c r="E176" s="134"/>
    </row>
    <row r="177" spans="1:5" ht="16.5">
      <c r="A177" s="236" t="s">
        <v>22</v>
      </c>
      <c r="B177" s="263" t="s">
        <v>23</v>
      </c>
      <c r="C177" s="201">
        <f>C178+C180</f>
        <v>0</v>
      </c>
      <c r="D177" s="201">
        <f>D178+D180</f>
        <v>11000</v>
      </c>
      <c r="E177" s="134"/>
    </row>
    <row r="178" spans="1:5" ht="16.5">
      <c r="A178" s="236" t="s">
        <v>56</v>
      </c>
      <c r="B178" s="263" t="s">
        <v>699</v>
      </c>
      <c r="C178" s="201">
        <f>C179</f>
        <v>0</v>
      </c>
      <c r="D178" s="201">
        <f>D179</f>
        <v>1550</v>
      </c>
      <c r="E178" s="134"/>
    </row>
    <row r="179" spans="1:5" ht="31.5">
      <c r="A179" s="236"/>
      <c r="B179" s="239" t="s">
        <v>12</v>
      </c>
      <c r="C179" s="201"/>
      <c r="D179" s="203">
        <v>1550</v>
      </c>
      <c r="E179" s="134"/>
    </row>
    <row r="180" spans="1:5" ht="16.5">
      <c r="A180" s="236" t="s">
        <v>58</v>
      </c>
      <c r="B180" s="263" t="s">
        <v>24</v>
      </c>
      <c r="C180" s="201">
        <f>C181</f>
        <v>0</v>
      </c>
      <c r="D180" s="201">
        <v>9450</v>
      </c>
      <c r="E180" s="134"/>
    </row>
    <row r="181" spans="1:5" ht="16.5">
      <c r="A181" s="272" t="s">
        <v>394</v>
      </c>
      <c r="B181" s="263" t="s">
        <v>683</v>
      </c>
      <c r="C181" s="201">
        <f>C182</f>
        <v>0</v>
      </c>
      <c r="D181" s="201">
        <f>D182</f>
        <v>5000</v>
      </c>
      <c r="E181" s="134"/>
    </row>
    <row r="182" spans="1:5" ht="16.5">
      <c r="A182" s="272" t="s">
        <v>25</v>
      </c>
      <c r="B182" s="280" t="s">
        <v>645</v>
      </c>
      <c r="C182" s="201">
        <f>C183+C184</f>
        <v>0</v>
      </c>
      <c r="D182" s="201">
        <f>D183</f>
        <v>5000</v>
      </c>
      <c r="E182" s="134"/>
    </row>
    <row r="183" spans="1:5" ht="16.5">
      <c r="A183" s="272" t="s">
        <v>103</v>
      </c>
      <c r="B183" s="278" t="s">
        <v>366</v>
      </c>
      <c r="C183" s="211"/>
      <c r="D183" s="210">
        <f>D184</f>
        <v>5000</v>
      </c>
      <c r="E183" s="134"/>
    </row>
    <row r="184" spans="1:5" ht="16.5">
      <c r="A184" s="281"/>
      <c r="B184" s="275" t="s">
        <v>26</v>
      </c>
      <c r="C184" s="211"/>
      <c r="D184" s="211">
        <v>5000</v>
      </c>
      <c r="E184" s="134"/>
    </row>
    <row r="185" spans="1:5" ht="31.5">
      <c r="A185" s="236" t="s">
        <v>593</v>
      </c>
      <c r="B185" s="280" t="s">
        <v>691</v>
      </c>
      <c r="C185" s="210">
        <f aca="true" t="shared" si="4" ref="C185:D187">C186</f>
        <v>0</v>
      </c>
      <c r="D185" s="210">
        <f t="shared" si="4"/>
        <v>4450</v>
      </c>
      <c r="E185" s="134"/>
    </row>
    <row r="186" spans="1:5" ht="16.5">
      <c r="A186" s="272" t="s">
        <v>27</v>
      </c>
      <c r="B186" s="280" t="s">
        <v>645</v>
      </c>
      <c r="C186" s="201">
        <f t="shared" si="4"/>
        <v>0</v>
      </c>
      <c r="D186" s="201">
        <f t="shared" si="4"/>
        <v>4450</v>
      </c>
      <c r="E186" s="134"/>
    </row>
    <row r="187" spans="1:5" ht="16.5">
      <c r="A187" s="272" t="s">
        <v>103</v>
      </c>
      <c r="B187" s="277" t="s">
        <v>366</v>
      </c>
      <c r="C187" s="210">
        <f t="shared" si="4"/>
        <v>0</v>
      </c>
      <c r="D187" s="210">
        <f t="shared" si="4"/>
        <v>4450</v>
      </c>
      <c r="E187" s="134"/>
    </row>
    <row r="188" spans="1:5" ht="31.5">
      <c r="A188" s="281"/>
      <c r="B188" s="239" t="s">
        <v>646</v>
      </c>
      <c r="C188" s="211"/>
      <c r="D188" s="211">
        <v>4450</v>
      </c>
      <c r="E188" s="134"/>
    </row>
    <row r="189" spans="1:5" ht="31.5">
      <c r="A189" s="236" t="s">
        <v>28</v>
      </c>
      <c r="B189" s="263" t="s">
        <v>29</v>
      </c>
      <c r="C189" s="216"/>
      <c r="D189" s="216">
        <f>SUM(D190:D202)</f>
        <v>5722</v>
      </c>
      <c r="E189" s="134"/>
    </row>
    <row r="190" spans="1:5" ht="16.5">
      <c r="A190" s="293">
        <v>1</v>
      </c>
      <c r="B190" s="294" t="s">
        <v>33</v>
      </c>
      <c r="C190" s="295"/>
      <c r="D190" s="292">
        <v>952</v>
      </c>
      <c r="E190" s="295"/>
    </row>
    <row r="191" spans="1:5" ht="16.5">
      <c r="A191" s="293">
        <v>2</v>
      </c>
      <c r="B191" s="294" t="s">
        <v>34</v>
      </c>
      <c r="C191" s="295"/>
      <c r="D191" s="292">
        <v>363</v>
      </c>
      <c r="E191" s="295"/>
    </row>
    <row r="192" spans="1:5" ht="16.5">
      <c r="A192" s="293">
        <v>3</v>
      </c>
      <c r="B192" s="294" t="s">
        <v>35</v>
      </c>
      <c r="C192" s="295"/>
      <c r="D192" s="292">
        <v>745</v>
      </c>
      <c r="E192" s="295"/>
    </row>
    <row r="193" spans="1:5" ht="16.5">
      <c r="A193" s="293">
        <v>4</v>
      </c>
      <c r="B193" s="294" t="s">
        <v>36</v>
      </c>
      <c r="C193" s="295"/>
      <c r="D193" s="292">
        <v>357</v>
      </c>
      <c r="E193" s="295"/>
    </row>
    <row r="194" spans="1:5" ht="16.5">
      <c r="A194" s="293">
        <v>5</v>
      </c>
      <c r="B194" s="294" t="s">
        <v>37</v>
      </c>
      <c r="C194" s="295"/>
      <c r="D194" s="292">
        <v>830</v>
      </c>
      <c r="E194" s="295"/>
    </row>
    <row r="195" spans="1:5" ht="16.5">
      <c r="A195" s="293">
        <v>6</v>
      </c>
      <c r="B195" s="294" t="s">
        <v>38</v>
      </c>
      <c r="C195" s="295"/>
      <c r="D195" s="292">
        <v>467</v>
      </c>
      <c r="E195" s="295"/>
    </row>
    <row r="196" spans="1:5" ht="16.5">
      <c r="A196" s="293">
        <v>7</v>
      </c>
      <c r="B196" s="294" t="s">
        <v>39</v>
      </c>
      <c r="C196" s="295"/>
      <c r="D196" s="292">
        <v>428</v>
      </c>
      <c r="E196" s="295"/>
    </row>
    <row r="197" spans="1:5" ht="16.5">
      <c r="A197" s="293">
        <v>8</v>
      </c>
      <c r="B197" s="294" t="s">
        <v>40</v>
      </c>
      <c r="C197" s="295"/>
      <c r="D197" s="292">
        <v>84</v>
      </c>
      <c r="E197" s="295"/>
    </row>
    <row r="198" spans="1:5" ht="16.5">
      <c r="A198" s="293">
        <v>9</v>
      </c>
      <c r="B198" s="294" t="s">
        <v>41</v>
      </c>
      <c r="C198" s="295"/>
      <c r="D198" s="292">
        <v>237</v>
      </c>
      <c r="E198" s="295"/>
    </row>
    <row r="199" spans="1:5" ht="16.5">
      <c r="A199" s="293">
        <v>10</v>
      </c>
      <c r="B199" s="294" t="s">
        <v>42</v>
      </c>
      <c r="C199" s="295"/>
      <c r="D199" s="292">
        <v>238</v>
      </c>
      <c r="E199" s="295"/>
    </row>
    <row r="200" spans="1:5" ht="16.5">
      <c r="A200" s="293">
        <v>11</v>
      </c>
      <c r="B200" s="294" t="s">
        <v>43</v>
      </c>
      <c r="C200" s="295"/>
      <c r="D200" s="292">
        <v>121</v>
      </c>
      <c r="E200" s="295"/>
    </row>
    <row r="201" spans="1:5" ht="16.5">
      <c r="A201" s="293">
        <v>12</v>
      </c>
      <c r="B201" s="294" t="s">
        <v>44</v>
      </c>
      <c r="C201" s="295"/>
      <c r="D201" s="292">
        <v>193</v>
      </c>
      <c r="E201" s="295"/>
    </row>
    <row r="202" spans="1:5" ht="16.5">
      <c r="A202" s="293">
        <v>13</v>
      </c>
      <c r="B202" s="294" t="s">
        <v>45</v>
      </c>
      <c r="C202" s="295"/>
      <c r="D202" s="292">
        <v>707</v>
      </c>
      <c r="E202" s="295"/>
    </row>
  </sheetData>
  <sheetProtection/>
  <mergeCells count="3">
    <mergeCell ref="C1:E1"/>
    <mergeCell ref="A4:E4"/>
    <mergeCell ref="A5:E5"/>
  </mergeCells>
  <printOptions/>
  <pageMargins left="0.3937007874015748" right="0.2362204724409449" top="0.5118110236220472" bottom="0.5118110236220472" header="0.3937007874015748" footer="0.15748031496062992"/>
  <pageSetup horizontalDpi="600" verticalDpi="600" orientation="portrait" paperSize="9" scale="85"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J223"/>
  <sheetViews>
    <sheetView zoomScalePageLayoutView="0" workbookViewId="0" topLeftCell="A1">
      <selection activeCell="C15" sqref="C15"/>
    </sheetView>
  </sheetViews>
  <sheetFormatPr defaultColWidth="9.00390625" defaultRowHeight="12.75"/>
  <cols>
    <col min="1" max="1" width="7.00390625" style="127" customWidth="1"/>
    <col min="2" max="2" width="67.375" style="126" customWidth="1"/>
    <col min="3" max="4" width="13.75390625" style="128" customWidth="1"/>
    <col min="5" max="5" width="10.875" style="128" customWidth="1"/>
    <col min="6" max="16384" width="9.125" style="126" customWidth="1"/>
  </cols>
  <sheetData>
    <row r="1" spans="1:5" s="117" customFormat="1" ht="16.5">
      <c r="A1" s="308" t="s">
        <v>678</v>
      </c>
      <c r="B1" s="308"/>
      <c r="C1" s="304"/>
      <c r="D1" s="304"/>
      <c r="E1" s="304"/>
    </row>
    <row r="2" spans="1:5" s="117" customFormat="1" ht="16.5">
      <c r="A2" s="302" t="s">
        <v>677</v>
      </c>
      <c r="B2" s="302"/>
      <c r="C2" s="118"/>
      <c r="D2" s="118"/>
      <c r="E2" s="118"/>
    </row>
    <row r="3" spans="1:5" s="117" customFormat="1" ht="16.5">
      <c r="A3" s="119"/>
      <c r="C3" s="118"/>
      <c r="D3" s="118"/>
      <c r="E3" s="118"/>
    </row>
    <row r="4" spans="1:5" s="117" customFormat="1" ht="36" customHeight="1">
      <c r="A4" s="297" t="s">
        <v>618</v>
      </c>
      <c r="B4" s="307"/>
      <c r="C4" s="307"/>
      <c r="D4" s="307"/>
      <c r="E4" s="307"/>
    </row>
    <row r="5" spans="1:10" s="117" customFormat="1" ht="16.5">
      <c r="A5" s="296" t="s">
        <v>679</v>
      </c>
      <c r="B5" s="296"/>
      <c r="C5" s="296"/>
      <c r="D5" s="296"/>
      <c r="E5" s="296"/>
      <c r="F5" s="121"/>
      <c r="G5" s="121"/>
      <c r="H5" s="121"/>
      <c r="I5" s="121"/>
      <c r="J5" s="121"/>
    </row>
    <row r="6" spans="1:10" s="117" customFormat="1" ht="18" customHeight="1">
      <c r="A6" s="120"/>
      <c r="B6" s="120"/>
      <c r="C6" s="120"/>
      <c r="D6" s="120"/>
      <c r="E6" s="120"/>
      <c r="F6" s="121"/>
      <c r="G6" s="121"/>
      <c r="H6" s="121"/>
      <c r="I6" s="121"/>
      <c r="J6" s="121"/>
    </row>
    <row r="7" spans="1:5" s="117" customFormat="1" ht="16.5">
      <c r="A7" s="119"/>
      <c r="C7" s="118"/>
      <c r="D7" s="118"/>
      <c r="E7" s="122" t="s">
        <v>84</v>
      </c>
    </row>
    <row r="8" spans="1:5" s="119" customFormat="1" ht="47.25">
      <c r="A8" s="140"/>
      <c r="B8" s="140"/>
      <c r="C8" s="141" t="s">
        <v>620</v>
      </c>
      <c r="D8" s="141" t="s">
        <v>619</v>
      </c>
      <c r="E8" s="141" t="s">
        <v>67</v>
      </c>
    </row>
    <row r="9" spans="1:5" s="117" customFormat="1" ht="16.5">
      <c r="A9" s="142">
        <v>1</v>
      </c>
      <c r="B9" s="142">
        <v>2</v>
      </c>
      <c r="C9" s="143">
        <v>3</v>
      </c>
      <c r="D9" s="143">
        <v>4</v>
      </c>
      <c r="E9" s="143">
        <v>5</v>
      </c>
    </row>
    <row r="10" spans="1:5" s="117" customFormat="1" ht="16.5">
      <c r="A10" s="142"/>
      <c r="B10" s="144"/>
      <c r="C10" s="134"/>
      <c r="D10" s="134"/>
      <c r="E10" s="134"/>
    </row>
    <row r="11" spans="1:5" s="123" customFormat="1" ht="16.5">
      <c r="A11" s="145"/>
      <c r="B11" s="145" t="s">
        <v>52</v>
      </c>
      <c r="C11" s="146">
        <f>C12</f>
        <v>467542.853</v>
      </c>
      <c r="D11" s="146">
        <f>D12</f>
        <v>502940.853</v>
      </c>
      <c r="E11" s="146"/>
    </row>
    <row r="12" spans="1:5" s="117" customFormat="1" ht="16.5">
      <c r="A12" s="142"/>
      <c r="B12" s="144" t="s">
        <v>53</v>
      </c>
      <c r="C12" s="134">
        <f>C14+C55</f>
        <v>467542.853</v>
      </c>
      <c r="D12" s="134">
        <f>D14+D55</f>
        <v>502940.853</v>
      </c>
      <c r="E12" s="134"/>
    </row>
    <row r="13" spans="1:8" s="117" customFormat="1" ht="16.5">
      <c r="A13" s="142"/>
      <c r="B13" s="144" t="s">
        <v>54</v>
      </c>
      <c r="C13" s="134"/>
      <c r="D13" s="134"/>
      <c r="E13" s="134"/>
      <c r="H13" s="124"/>
    </row>
    <row r="14" spans="1:5" s="125" customFormat="1" ht="16.5">
      <c r="A14" s="140" t="s">
        <v>62</v>
      </c>
      <c r="B14" s="147" t="s">
        <v>374</v>
      </c>
      <c r="C14" s="148">
        <f>C15+C36</f>
        <v>254500</v>
      </c>
      <c r="D14" s="148">
        <f>D15+D36+D52</f>
        <v>256500</v>
      </c>
      <c r="E14" s="149"/>
    </row>
    <row r="15" spans="1:5" s="117" customFormat="1" ht="31.5">
      <c r="A15" s="140" t="s">
        <v>560</v>
      </c>
      <c r="B15" s="147" t="s">
        <v>561</v>
      </c>
      <c r="C15" s="148">
        <f>C16+C31</f>
        <v>172500</v>
      </c>
      <c r="D15" s="148">
        <f>D16+D31</f>
        <v>180500</v>
      </c>
      <c r="E15" s="134"/>
    </row>
    <row r="16" spans="1:5" s="117" customFormat="1" ht="16.5">
      <c r="A16" s="140" t="s">
        <v>56</v>
      </c>
      <c r="B16" s="147" t="s">
        <v>562</v>
      </c>
      <c r="C16" s="148">
        <f>C17+C26</f>
        <v>102500</v>
      </c>
      <c r="D16" s="148">
        <f>D17+D26</f>
        <v>112500</v>
      </c>
      <c r="E16" s="134"/>
    </row>
    <row r="17" spans="1:5" s="117" customFormat="1" ht="16.5">
      <c r="A17" s="140" t="s">
        <v>391</v>
      </c>
      <c r="B17" s="147" t="s">
        <v>545</v>
      </c>
      <c r="C17" s="148">
        <f>C18</f>
        <v>99500</v>
      </c>
      <c r="D17" s="148">
        <f>D18</f>
        <v>109500</v>
      </c>
      <c r="E17" s="134"/>
    </row>
    <row r="18" spans="1:5" s="117" customFormat="1" ht="16.5">
      <c r="A18" s="140" t="s">
        <v>103</v>
      </c>
      <c r="B18" s="147" t="s">
        <v>381</v>
      </c>
      <c r="C18" s="148">
        <f>SUM(C19:C25)</f>
        <v>99500</v>
      </c>
      <c r="D18" s="148">
        <f>SUM(D19:D25)</f>
        <v>109500</v>
      </c>
      <c r="E18" s="134"/>
    </row>
    <row r="19" spans="1:5" s="117" customFormat="1" ht="31.5">
      <c r="A19" s="150">
        <v>1</v>
      </c>
      <c r="B19" s="151" t="s">
        <v>612</v>
      </c>
      <c r="C19" s="152">
        <v>10000</v>
      </c>
      <c r="D19" s="152">
        <v>10000</v>
      </c>
      <c r="E19" s="134"/>
    </row>
    <row r="20" spans="1:5" s="117" customFormat="1" ht="31.5">
      <c r="A20" s="150">
        <v>2</v>
      </c>
      <c r="B20" s="153" t="s">
        <v>613</v>
      </c>
      <c r="C20" s="152">
        <v>12000</v>
      </c>
      <c r="D20" s="152">
        <v>12000</v>
      </c>
      <c r="E20" s="134"/>
    </row>
    <row r="21" spans="1:5" s="117" customFormat="1" ht="16.5">
      <c r="A21" s="150">
        <v>3</v>
      </c>
      <c r="B21" s="153" t="s">
        <v>372</v>
      </c>
      <c r="C21" s="152">
        <v>20000</v>
      </c>
      <c r="D21" s="152">
        <v>20000</v>
      </c>
      <c r="E21" s="134"/>
    </row>
    <row r="22" spans="1:5" s="117" customFormat="1" ht="16.5">
      <c r="A22" s="150">
        <v>4</v>
      </c>
      <c r="B22" s="154" t="s">
        <v>377</v>
      </c>
      <c r="C22" s="152">
        <v>12000</v>
      </c>
      <c r="D22" s="152">
        <v>12000</v>
      </c>
      <c r="E22" s="134"/>
    </row>
    <row r="23" spans="1:5" s="117" customFormat="1" ht="47.25">
      <c r="A23" s="150">
        <v>5</v>
      </c>
      <c r="B23" s="154" t="s">
        <v>378</v>
      </c>
      <c r="C23" s="152">
        <v>10500</v>
      </c>
      <c r="D23" s="152">
        <v>10500</v>
      </c>
      <c r="E23" s="134"/>
    </row>
    <row r="24" spans="1:5" s="117" customFormat="1" ht="31.5">
      <c r="A24" s="150">
        <v>6</v>
      </c>
      <c r="B24" s="154" t="s">
        <v>379</v>
      </c>
      <c r="C24" s="152">
        <v>10000</v>
      </c>
      <c r="D24" s="152">
        <v>10000</v>
      </c>
      <c r="E24" s="134"/>
    </row>
    <row r="25" spans="1:5" s="125" customFormat="1" ht="31.5">
      <c r="A25" s="150">
        <v>7</v>
      </c>
      <c r="B25" s="153" t="s">
        <v>375</v>
      </c>
      <c r="C25" s="152">
        <v>25000</v>
      </c>
      <c r="D25" s="152">
        <v>35000</v>
      </c>
      <c r="E25" s="149"/>
    </row>
    <row r="26" spans="1:5" s="125" customFormat="1" ht="16.5">
      <c r="A26" s="155" t="s">
        <v>392</v>
      </c>
      <c r="B26" s="156" t="s">
        <v>359</v>
      </c>
      <c r="C26" s="157">
        <f>SUM(C27:C30)</f>
        <v>3000</v>
      </c>
      <c r="D26" s="157">
        <f>SUM(D27:D30)</f>
        <v>3000</v>
      </c>
      <c r="E26" s="149"/>
    </row>
    <row r="27" spans="1:5" s="125" customFormat="1" ht="16.5">
      <c r="A27" s="150">
        <v>1</v>
      </c>
      <c r="B27" s="158" t="s">
        <v>568</v>
      </c>
      <c r="C27" s="159">
        <v>500</v>
      </c>
      <c r="D27" s="159">
        <v>500</v>
      </c>
      <c r="E27" s="149"/>
    </row>
    <row r="28" spans="1:5" s="125" customFormat="1" ht="63">
      <c r="A28" s="150">
        <v>2</v>
      </c>
      <c r="B28" s="160" t="s">
        <v>569</v>
      </c>
      <c r="C28" s="159">
        <v>1000</v>
      </c>
      <c r="D28" s="159">
        <v>1000</v>
      </c>
      <c r="E28" s="149"/>
    </row>
    <row r="29" spans="1:5" s="125" customFormat="1" ht="31.5">
      <c r="A29" s="150">
        <v>3</v>
      </c>
      <c r="B29" s="160" t="s">
        <v>570</v>
      </c>
      <c r="C29" s="159">
        <v>1000</v>
      </c>
      <c r="D29" s="159">
        <v>1000</v>
      </c>
      <c r="E29" s="149"/>
    </row>
    <row r="30" spans="1:5" s="125" customFormat="1" ht="16.5">
      <c r="A30" s="150">
        <v>4</v>
      </c>
      <c r="B30" s="160" t="s">
        <v>571</v>
      </c>
      <c r="C30" s="159">
        <v>500</v>
      </c>
      <c r="D30" s="159">
        <v>500</v>
      </c>
      <c r="E30" s="149"/>
    </row>
    <row r="31" spans="1:5" s="117" customFormat="1" ht="16.5">
      <c r="A31" s="155" t="s">
        <v>58</v>
      </c>
      <c r="B31" s="156" t="s">
        <v>563</v>
      </c>
      <c r="C31" s="161">
        <f>C32</f>
        <v>70000</v>
      </c>
      <c r="D31" s="161">
        <f>D32</f>
        <v>68000</v>
      </c>
      <c r="E31" s="134"/>
    </row>
    <row r="32" spans="1:5" s="117" customFormat="1" ht="16.5">
      <c r="A32" s="155" t="s">
        <v>394</v>
      </c>
      <c r="B32" s="147" t="s">
        <v>545</v>
      </c>
      <c r="C32" s="157">
        <f>C33</f>
        <v>70000</v>
      </c>
      <c r="D32" s="157">
        <f>D33</f>
        <v>68000</v>
      </c>
      <c r="E32" s="134"/>
    </row>
    <row r="33" spans="1:5" s="117" customFormat="1" ht="16.5">
      <c r="A33" s="155" t="s">
        <v>103</v>
      </c>
      <c r="B33" s="147" t="s">
        <v>381</v>
      </c>
      <c r="C33" s="157">
        <f>SUM(C34:C35)</f>
        <v>70000</v>
      </c>
      <c r="D33" s="157">
        <f>SUM(D34:D35)</f>
        <v>68000</v>
      </c>
      <c r="E33" s="134"/>
    </row>
    <row r="34" spans="1:5" s="117" customFormat="1" ht="16.5">
      <c r="A34" s="150">
        <v>1</v>
      </c>
      <c r="B34" s="162" t="s">
        <v>376</v>
      </c>
      <c r="C34" s="152">
        <v>20000</v>
      </c>
      <c r="D34" s="152">
        <v>18000</v>
      </c>
      <c r="E34" s="134"/>
    </row>
    <row r="35" spans="1:5" s="125" customFormat="1" ht="31.5">
      <c r="A35" s="150">
        <v>2</v>
      </c>
      <c r="B35" s="163" t="s">
        <v>614</v>
      </c>
      <c r="C35" s="152">
        <v>50000</v>
      </c>
      <c r="D35" s="152">
        <v>50000</v>
      </c>
      <c r="E35" s="149"/>
    </row>
    <row r="36" spans="1:5" s="117" customFormat="1" ht="16.5">
      <c r="A36" s="155" t="s">
        <v>564</v>
      </c>
      <c r="B36" s="164" t="s">
        <v>380</v>
      </c>
      <c r="C36" s="148">
        <f>C37+C41+C45+C49</f>
        <v>82000</v>
      </c>
      <c r="D36" s="148">
        <f>D37+D41+D45+D49</f>
        <v>72000</v>
      </c>
      <c r="E36" s="134"/>
    </row>
    <row r="37" spans="1:5" s="117" customFormat="1" ht="16.5">
      <c r="A37" s="140" t="s">
        <v>56</v>
      </c>
      <c r="B37" s="147" t="s">
        <v>562</v>
      </c>
      <c r="C37" s="161">
        <f aca="true" t="shared" si="0" ref="C37:D39">C38</f>
        <v>10000</v>
      </c>
      <c r="D37" s="161">
        <f t="shared" si="0"/>
        <v>10000</v>
      </c>
      <c r="E37" s="134"/>
    </row>
    <row r="38" spans="1:5" s="117" customFormat="1" ht="16.5">
      <c r="A38" s="140" t="s">
        <v>391</v>
      </c>
      <c r="B38" s="147" t="s">
        <v>545</v>
      </c>
      <c r="C38" s="157">
        <f t="shared" si="0"/>
        <v>10000</v>
      </c>
      <c r="D38" s="157">
        <f t="shared" si="0"/>
        <v>10000</v>
      </c>
      <c r="E38" s="134"/>
    </row>
    <row r="39" spans="1:5" s="117" customFormat="1" ht="16.5">
      <c r="A39" s="140" t="s">
        <v>103</v>
      </c>
      <c r="B39" s="147" t="s">
        <v>381</v>
      </c>
      <c r="C39" s="157">
        <f t="shared" si="0"/>
        <v>10000</v>
      </c>
      <c r="D39" s="157">
        <f t="shared" si="0"/>
        <v>10000</v>
      </c>
      <c r="E39" s="134"/>
    </row>
    <row r="40" spans="1:5" s="117" customFormat="1" ht="16.5">
      <c r="A40" s="150">
        <v>1</v>
      </c>
      <c r="B40" s="163" t="s">
        <v>557</v>
      </c>
      <c r="C40" s="152">
        <v>10000</v>
      </c>
      <c r="D40" s="152">
        <v>10000</v>
      </c>
      <c r="E40" s="134"/>
    </row>
    <row r="41" spans="1:5" s="117" customFormat="1" ht="16.5">
      <c r="A41" s="155" t="s">
        <v>58</v>
      </c>
      <c r="B41" s="165" t="s">
        <v>565</v>
      </c>
      <c r="C41" s="166">
        <v>2000</v>
      </c>
      <c r="D41" s="166">
        <v>2000</v>
      </c>
      <c r="E41" s="134"/>
    </row>
    <row r="42" spans="1:5" s="117" customFormat="1" ht="16.5">
      <c r="A42" s="155" t="s">
        <v>394</v>
      </c>
      <c r="B42" s="164" t="s">
        <v>545</v>
      </c>
      <c r="C42" s="157">
        <f>C43</f>
        <v>2000</v>
      </c>
      <c r="D42" s="157">
        <f>D43</f>
        <v>2000</v>
      </c>
      <c r="E42" s="134"/>
    </row>
    <row r="43" spans="1:5" s="117" customFormat="1" ht="16.5">
      <c r="A43" s="155" t="s">
        <v>103</v>
      </c>
      <c r="B43" s="167" t="s">
        <v>381</v>
      </c>
      <c r="C43" s="157">
        <f>C44</f>
        <v>2000</v>
      </c>
      <c r="D43" s="157">
        <f>D44</f>
        <v>2000</v>
      </c>
      <c r="E43" s="134"/>
    </row>
    <row r="44" spans="1:5" s="117" customFormat="1" ht="16.5">
      <c r="A44" s="150">
        <v>1</v>
      </c>
      <c r="B44" s="163" t="s">
        <v>615</v>
      </c>
      <c r="C44" s="152">
        <v>2000</v>
      </c>
      <c r="D44" s="152">
        <v>2000</v>
      </c>
      <c r="E44" s="134"/>
    </row>
    <row r="45" spans="1:5" s="117" customFormat="1" ht="16.5">
      <c r="A45" s="155" t="s">
        <v>358</v>
      </c>
      <c r="B45" s="165" t="s">
        <v>566</v>
      </c>
      <c r="C45" s="157">
        <f aca="true" t="shared" si="1" ref="C45:D47">C46</f>
        <v>20000</v>
      </c>
      <c r="D45" s="157">
        <f t="shared" si="1"/>
        <v>10000</v>
      </c>
      <c r="E45" s="134"/>
    </row>
    <row r="46" spans="1:5" s="117" customFormat="1" ht="16.5">
      <c r="A46" s="155" t="s">
        <v>567</v>
      </c>
      <c r="B46" s="147" t="s">
        <v>545</v>
      </c>
      <c r="C46" s="157">
        <f t="shared" si="1"/>
        <v>20000</v>
      </c>
      <c r="D46" s="157">
        <f t="shared" si="1"/>
        <v>10000</v>
      </c>
      <c r="E46" s="134"/>
    </row>
    <row r="47" spans="1:5" s="117" customFormat="1" ht="16.5">
      <c r="A47" s="155" t="s">
        <v>103</v>
      </c>
      <c r="B47" s="147" t="s">
        <v>381</v>
      </c>
      <c r="C47" s="157">
        <f t="shared" si="1"/>
        <v>20000</v>
      </c>
      <c r="D47" s="157">
        <f t="shared" si="1"/>
        <v>10000</v>
      </c>
      <c r="E47" s="134"/>
    </row>
    <row r="48" spans="1:5" s="117" customFormat="1" ht="31.5">
      <c r="A48" s="150">
        <v>1</v>
      </c>
      <c r="B48" s="163" t="s">
        <v>616</v>
      </c>
      <c r="C48" s="152">
        <v>20000</v>
      </c>
      <c r="D48" s="152">
        <v>10000</v>
      </c>
      <c r="E48" s="134"/>
    </row>
    <row r="49" spans="1:5" s="117" customFormat="1" ht="16.5">
      <c r="A49" s="155" t="s">
        <v>521</v>
      </c>
      <c r="B49" s="165" t="s">
        <v>563</v>
      </c>
      <c r="C49" s="157">
        <f>C50</f>
        <v>50000</v>
      </c>
      <c r="D49" s="157">
        <f>D50</f>
        <v>50000</v>
      </c>
      <c r="E49" s="134"/>
    </row>
    <row r="50" spans="1:5" s="117" customFormat="1" ht="16.5">
      <c r="A50" s="155" t="s">
        <v>103</v>
      </c>
      <c r="B50" s="147" t="s">
        <v>381</v>
      </c>
      <c r="C50" s="157">
        <f>C51</f>
        <v>50000</v>
      </c>
      <c r="D50" s="157">
        <f>D51</f>
        <v>50000</v>
      </c>
      <c r="E50" s="134"/>
    </row>
    <row r="51" spans="1:5" s="117" customFormat="1" ht="31.5">
      <c r="A51" s="150">
        <v>1</v>
      </c>
      <c r="B51" s="163" t="s">
        <v>614</v>
      </c>
      <c r="C51" s="152">
        <v>50000</v>
      </c>
      <c r="D51" s="152">
        <v>50000</v>
      </c>
      <c r="E51" s="134"/>
    </row>
    <row r="52" spans="1:5" s="117" customFormat="1" ht="16.5">
      <c r="A52" s="155" t="s">
        <v>671</v>
      </c>
      <c r="B52" s="234" t="s">
        <v>672</v>
      </c>
      <c r="C52" s="152"/>
      <c r="D52" s="166">
        <f>D53</f>
        <v>4000</v>
      </c>
      <c r="E52" s="134"/>
    </row>
    <row r="53" spans="1:5" s="117" customFormat="1" ht="16.5">
      <c r="A53" s="150"/>
      <c r="B53" s="234" t="s">
        <v>673</v>
      </c>
      <c r="C53" s="152"/>
      <c r="D53" s="166">
        <f>D54</f>
        <v>4000</v>
      </c>
      <c r="E53" s="134"/>
    </row>
    <row r="54" spans="1:5" s="117" customFormat="1" ht="16.5">
      <c r="A54" s="150"/>
      <c r="B54" s="235" t="s">
        <v>674</v>
      </c>
      <c r="C54" s="152"/>
      <c r="D54" s="152">
        <v>4000</v>
      </c>
      <c r="E54" s="134"/>
    </row>
    <row r="55" spans="1:5" s="117" customFormat="1" ht="30.75" customHeight="1">
      <c r="A55" s="168" t="s">
        <v>64</v>
      </c>
      <c r="B55" s="169" t="s">
        <v>589</v>
      </c>
      <c r="C55" s="170">
        <f>C56+C128</f>
        <v>213042.853</v>
      </c>
      <c r="D55" s="170">
        <f>D56+D128+D189+D212+D222</f>
        <v>246440.853</v>
      </c>
      <c r="E55" s="134"/>
    </row>
    <row r="56" spans="1:5" s="117" customFormat="1" ht="16.5">
      <c r="A56" s="171" t="s">
        <v>588</v>
      </c>
      <c r="B56" s="169" t="s">
        <v>587</v>
      </c>
      <c r="C56" s="170">
        <f>C57+C98+C116</f>
        <v>211491</v>
      </c>
      <c r="D56" s="170">
        <f>D57+D98+D116</f>
        <v>211491</v>
      </c>
      <c r="E56" s="134"/>
    </row>
    <row r="57" spans="1:6" s="117" customFormat="1" ht="16.5">
      <c r="A57" s="168" t="s">
        <v>56</v>
      </c>
      <c r="B57" s="172" t="s">
        <v>382</v>
      </c>
      <c r="C57" s="173">
        <f>C58+C86+C94+C95+C96+C97</f>
        <v>107049</v>
      </c>
      <c r="D57" s="173">
        <f>D58+D86+D94+D95+D96+D97</f>
        <v>107049</v>
      </c>
      <c r="E57" s="134"/>
      <c r="F57" s="139"/>
    </row>
    <row r="58" spans="1:5" s="117" customFormat="1" ht="16.5">
      <c r="A58" s="168" t="s">
        <v>391</v>
      </c>
      <c r="B58" s="172" t="s">
        <v>545</v>
      </c>
      <c r="C58" s="173">
        <f>C59+C71</f>
        <v>51650</v>
      </c>
      <c r="D58" s="173">
        <f>D59+D71</f>
        <v>78350</v>
      </c>
      <c r="E58" s="134"/>
    </row>
    <row r="59" spans="1:5" s="117" customFormat="1" ht="16.5">
      <c r="A59" s="168" t="s">
        <v>103</v>
      </c>
      <c r="B59" s="172" t="s">
        <v>668</v>
      </c>
      <c r="C59" s="174">
        <f>SUM(C60:C69)</f>
        <v>41150</v>
      </c>
      <c r="D59" s="174">
        <f>SUM(D60:D70)</f>
        <v>43150</v>
      </c>
      <c r="E59" s="134"/>
    </row>
    <row r="60" spans="1:5" s="117" customFormat="1" ht="16.5">
      <c r="A60" s="175">
        <v>1</v>
      </c>
      <c r="B60" s="176" t="s">
        <v>546</v>
      </c>
      <c r="C60" s="133">
        <v>7500</v>
      </c>
      <c r="D60" s="133">
        <v>7500</v>
      </c>
      <c r="E60" s="134"/>
    </row>
    <row r="61" spans="1:5" s="117" customFormat="1" ht="16.5">
      <c r="A61" s="175">
        <v>2</v>
      </c>
      <c r="B61" s="176" t="s">
        <v>514</v>
      </c>
      <c r="C61" s="133">
        <v>4600</v>
      </c>
      <c r="D61" s="133">
        <v>4600</v>
      </c>
      <c r="E61" s="134"/>
    </row>
    <row r="62" spans="1:5" s="125" customFormat="1" ht="16.5">
      <c r="A62" s="175">
        <v>3</v>
      </c>
      <c r="B62" s="176" t="s">
        <v>361</v>
      </c>
      <c r="C62" s="133">
        <v>9500</v>
      </c>
      <c r="D62" s="133">
        <v>9500</v>
      </c>
      <c r="E62" s="149"/>
    </row>
    <row r="63" spans="1:5" s="125" customFormat="1" ht="16.5">
      <c r="A63" s="175">
        <v>4</v>
      </c>
      <c r="B63" s="176" t="s">
        <v>362</v>
      </c>
      <c r="C63" s="133">
        <v>600</v>
      </c>
      <c r="D63" s="133">
        <v>600</v>
      </c>
      <c r="E63" s="149"/>
    </row>
    <row r="64" spans="1:5" s="117" customFormat="1" ht="16.5">
      <c r="A64" s="175">
        <v>5</v>
      </c>
      <c r="B64" s="176" t="s">
        <v>356</v>
      </c>
      <c r="C64" s="133">
        <v>750</v>
      </c>
      <c r="D64" s="133">
        <v>750</v>
      </c>
      <c r="E64" s="134"/>
    </row>
    <row r="65" spans="1:5" s="117" customFormat="1" ht="31.5">
      <c r="A65" s="175">
        <v>6</v>
      </c>
      <c r="B65" s="176" t="s">
        <v>363</v>
      </c>
      <c r="C65" s="133">
        <v>2000</v>
      </c>
      <c r="D65" s="133">
        <v>2000</v>
      </c>
      <c r="E65" s="134"/>
    </row>
    <row r="66" spans="1:5" s="117" customFormat="1" ht="31.5">
      <c r="A66" s="175">
        <v>7</v>
      </c>
      <c r="B66" s="177" t="s">
        <v>379</v>
      </c>
      <c r="C66" s="133">
        <v>15000</v>
      </c>
      <c r="D66" s="133">
        <v>15000</v>
      </c>
      <c r="E66" s="134"/>
    </row>
    <row r="67" spans="1:5" s="117" customFormat="1" ht="31.5">
      <c r="A67" s="175">
        <v>8</v>
      </c>
      <c r="B67" s="176" t="s">
        <v>357</v>
      </c>
      <c r="C67" s="133">
        <v>700</v>
      </c>
      <c r="D67" s="133">
        <v>700</v>
      </c>
      <c r="E67" s="134"/>
    </row>
    <row r="68" spans="1:5" s="117" customFormat="1" ht="16.5">
      <c r="A68" s="175">
        <v>9</v>
      </c>
      <c r="B68" s="176" t="s">
        <v>367</v>
      </c>
      <c r="C68" s="133">
        <v>300</v>
      </c>
      <c r="D68" s="133">
        <v>300</v>
      </c>
      <c r="E68" s="134"/>
    </row>
    <row r="69" spans="1:5" s="117" customFormat="1" ht="16.5">
      <c r="A69" s="178">
        <v>10</v>
      </c>
      <c r="B69" s="179" t="s">
        <v>547</v>
      </c>
      <c r="C69" s="133">
        <v>200</v>
      </c>
      <c r="D69" s="133">
        <v>200</v>
      </c>
      <c r="E69" s="134"/>
    </row>
    <row r="70" spans="1:5" s="117" customFormat="1" ht="31.5">
      <c r="A70" s="175">
        <v>11</v>
      </c>
      <c r="B70" s="180" t="s">
        <v>642</v>
      </c>
      <c r="C70" s="133"/>
      <c r="D70" s="133">
        <v>2000</v>
      </c>
      <c r="E70" s="134"/>
    </row>
    <row r="71" spans="1:5" s="125" customFormat="1" ht="16.5">
      <c r="A71" s="181" t="s">
        <v>548</v>
      </c>
      <c r="B71" s="182" t="s">
        <v>348</v>
      </c>
      <c r="C71" s="174">
        <f>SUM(C72:C85)</f>
        <v>10500</v>
      </c>
      <c r="D71" s="174">
        <f>SUM(D72:D85)</f>
        <v>35200</v>
      </c>
      <c r="E71" s="149"/>
    </row>
    <row r="72" spans="1:5" s="117" customFormat="1" ht="16.5">
      <c r="A72" s="131">
        <v>1</v>
      </c>
      <c r="B72" s="132" t="s">
        <v>549</v>
      </c>
      <c r="C72" s="133">
        <v>10000</v>
      </c>
      <c r="D72" s="133">
        <v>10000</v>
      </c>
      <c r="E72" s="134"/>
    </row>
    <row r="73" spans="1:5" s="117" customFormat="1" ht="16.5">
      <c r="A73" s="131">
        <v>2</v>
      </c>
      <c r="B73" s="135" t="s">
        <v>370</v>
      </c>
      <c r="C73" s="133">
        <v>500</v>
      </c>
      <c r="D73" s="138">
        <v>8000</v>
      </c>
      <c r="E73" s="134"/>
    </row>
    <row r="74" spans="1:5" s="117" customFormat="1" ht="31.5">
      <c r="A74" s="131">
        <v>3</v>
      </c>
      <c r="B74" s="136" t="s">
        <v>621</v>
      </c>
      <c r="C74" s="133"/>
      <c r="D74" s="138">
        <v>2500</v>
      </c>
      <c r="E74" s="134"/>
    </row>
    <row r="75" spans="1:5" s="117" customFormat="1" ht="16.5">
      <c r="A75" s="131">
        <v>4</v>
      </c>
      <c r="B75" s="136" t="s">
        <v>622</v>
      </c>
      <c r="C75" s="133"/>
      <c r="D75" s="138">
        <v>1400</v>
      </c>
      <c r="E75" s="134"/>
    </row>
    <row r="76" spans="1:5" s="117" customFormat="1" ht="63">
      <c r="A76" s="131">
        <v>5</v>
      </c>
      <c r="B76" s="136" t="s">
        <v>623</v>
      </c>
      <c r="C76" s="133"/>
      <c r="D76" s="138">
        <v>1500</v>
      </c>
      <c r="E76" s="134"/>
    </row>
    <row r="77" spans="1:5" s="117" customFormat="1" ht="16.5">
      <c r="A77" s="131">
        <v>6</v>
      </c>
      <c r="B77" s="137" t="s">
        <v>624</v>
      </c>
      <c r="C77" s="133"/>
      <c r="D77" s="138">
        <v>1500</v>
      </c>
      <c r="E77" s="134"/>
    </row>
    <row r="78" spans="1:5" s="117" customFormat="1" ht="16.5">
      <c r="A78" s="131">
        <v>7</v>
      </c>
      <c r="B78" s="137" t="s">
        <v>625</v>
      </c>
      <c r="C78" s="133"/>
      <c r="D78" s="138">
        <v>1150</v>
      </c>
      <c r="E78" s="134"/>
    </row>
    <row r="79" spans="1:5" s="117" customFormat="1" ht="16.5">
      <c r="A79" s="131">
        <v>8</v>
      </c>
      <c r="B79" s="137" t="s">
        <v>626</v>
      </c>
      <c r="C79" s="133"/>
      <c r="D79" s="138">
        <v>1300</v>
      </c>
      <c r="E79" s="134"/>
    </row>
    <row r="80" spans="1:5" s="117" customFormat="1" ht="16.5">
      <c r="A80" s="131">
        <v>9</v>
      </c>
      <c r="B80" s="137" t="s">
        <v>627</v>
      </c>
      <c r="C80" s="133"/>
      <c r="D80" s="138">
        <v>1600</v>
      </c>
      <c r="E80" s="134"/>
    </row>
    <row r="81" spans="1:5" s="117" customFormat="1" ht="16.5">
      <c r="A81" s="131">
        <v>10</v>
      </c>
      <c r="B81" s="137" t="s">
        <v>628</v>
      </c>
      <c r="C81" s="133"/>
      <c r="D81" s="138">
        <v>1250</v>
      </c>
      <c r="E81" s="134"/>
    </row>
    <row r="82" spans="1:5" s="117" customFormat="1" ht="16.5">
      <c r="A82" s="131">
        <v>11</v>
      </c>
      <c r="B82" s="137" t="s">
        <v>629</v>
      </c>
      <c r="C82" s="133"/>
      <c r="D82" s="138">
        <v>1800</v>
      </c>
      <c r="E82" s="134"/>
    </row>
    <row r="83" spans="1:5" s="117" customFormat="1" ht="16.5">
      <c r="A83" s="131">
        <v>12</v>
      </c>
      <c r="B83" s="137" t="s">
        <v>630</v>
      </c>
      <c r="C83" s="133"/>
      <c r="D83" s="138">
        <v>1500</v>
      </c>
      <c r="E83" s="134"/>
    </row>
    <row r="84" spans="1:5" s="117" customFormat="1" ht="31.5">
      <c r="A84" s="131">
        <v>13</v>
      </c>
      <c r="B84" s="136" t="s">
        <v>631</v>
      </c>
      <c r="C84" s="133"/>
      <c r="D84" s="138">
        <v>700</v>
      </c>
      <c r="E84" s="134"/>
    </row>
    <row r="85" spans="1:5" s="117" customFormat="1" ht="16.5">
      <c r="A85" s="131">
        <v>14</v>
      </c>
      <c r="B85" s="136" t="s">
        <v>632</v>
      </c>
      <c r="C85" s="133"/>
      <c r="D85" s="138">
        <v>1000</v>
      </c>
      <c r="E85" s="134"/>
    </row>
    <row r="86" spans="1:5" s="117" customFormat="1" ht="16.5">
      <c r="A86" s="183" t="s">
        <v>392</v>
      </c>
      <c r="B86" s="184" t="s">
        <v>359</v>
      </c>
      <c r="C86" s="174">
        <f>SUM(C87:C93)</f>
        <v>300</v>
      </c>
      <c r="D86" s="174">
        <f>SUM(D87:D93)</f>
        <v>850</v>
      </c>
      <c r="E86" s="134"/>
    </row>
    <row r="87" spans="1:5" s="117" customFormat="1" ht="16.5">
      <c r="A87" s="185">
        <v>1</v>
      </c>
      <c r="B87" s="186" t="s">
        <v>550</v>
      </c>
      <c r="C87" s="133">
        <v>300</v>
      </c>
      <c r="D87" s="138">
        <v>300</v>
      </c>
      <c r="E87" s="134"/>
    </row>
    <row r="88" spans="1:5" s="117" customFormat="1" ht="16.5">
      <c r="A88" s="185">
        <v>2</v>
      </c>
      <c r="B88" s="136" t="s">
        <v>633</v>
      </c>
      <c r="C88" s="174"/>
      <c r="D88" s="138">
        <v>50</v>
      </c>
      <c r="E88" s="134"/>
    </row>
    <row r="89" spans="1:5" s="117" customFormat="1" ht="16.5">
      <c r="A89" s="185">
        <v>3</v>
      </c>
      <c r="B89" s="136" t="s">
        <v>634</v>
      </c>
      <c r="C89" s="174"/>
      <c r="D89" s="138">
        <v>50</v>
      </c>
      <c r="E89" s="134"/>
    </row>
    <row r="90" spans="1:5" s="117" customFormat="1" ht="16.5">
      <c r="A90" s="185">
        <v>4</v>
      </c>
      <c r="B90" s="136" t="s">
        <v>635</v>
      </c>
      <c r="C90" s="174"/>
      <c r="D90" s="138">
        <v>50</v>
      </c>
      <c r="E90" s="134"/>
    </row>
    <row r="91" spans="1:5" s="117" customFormat="1" ht="31.5">
      <c r="A91" s="185">
        <v>5</v>
      </c>
      <c r="B91" s="136" t="s">
        <v>636</v>
      </c>
      <c r="C91" s="174"/>
      <c r="D91" s="138">
        <v>300</v>
      </c>
      <c r="E91" s="134"/>
    </row>
    <row r="92" spans="1:5" s="117" customFormat="1" ht="16.5">
      <c r="A92" s="185">
        <v>6</v>
      </c>
      <c r="B92" s="136" t="s">
        <v>637</v>
      </c>
      <c r="C92" s="174"/>
      <c r="D92" s="138">
        <v>50</v>
      </c>
      <c r="E92" s="134"/>
    </row>
    <row r="93" spans="1:5" s="117" customFormat="1" ht="16.5">
      <c r="A93" s="185">
        <v>7</v>
      </c>
      <c r="B93" s="136" t="s">
        <v>638</v>
      </c>
      <c r="C93" s="174"/>
      <c r="D93" s="138">
        <v>50</v>
      </c>
      <c r="E93" s="134"/>
    </row>
    <row r="94" spans="1:5" s="117" customFormat="1" ht="31.5">
      <c r="A94" s="183" t="s">
        <v>393</v>
      </c>
      <c r="B94" s="182" t="s">
        <v>551</v>
      </c>
      <c r="C94" s="174">
        <v>6000</v>
      </c>
      <c r="D94" s="174">
        <v>13145</v>
      </c>
      <c r="E94" s="134"/>
    </row>
    <row r="95" spans="1:5" s="117" customFormat="1" ht="31.5">
      <c r="A95" s="183" t="s">
        <v>590</v>
      </c>
      <c r="B95" s="182" t="s">
        <v>390</v>
      </c>
      <c r="C95" s="174">
        <v>4000</v>
      </c>
      <c r="D95" s="174">
        <v>4000</v>
      </c>
      <c r="E95" s="134"/>
    </row>
    <row r="96" spans="1:5" s="117" customFormat="1" ht="31.5">
      <c r="A96" s="187" t="s">
        <v>591</v>
      </c>
      <c r="B96" s="188" t="s">
        <v>553</v>
      </c>
      <c r="C96" s="174">
        <v>34395</v>
      </c>
      <c r="D96" s="174"/>
      <c r="E96" s="134"/>
    </row>
    <row r="97" spans="1:5" s="125" customFormat="1" ht="16.5">
      <c r="A97" s="187" t="s">
        <v>592</v>
      </c>
      <c r="B97" s="188" t="s">
        <v>554</v>
      </c>
      <c r="C97" s="174">
        <v>10704</v>
      </c>
      <c r="D97" s="174">
        <v>10704</v>
      </c>
      <c r="E97" s="149"/>
    </row>
    <row r="98" spans="1:5" s="125" customFormat="1" ht="16.5">
      <c r="A98" s="168" t="s">
        <v>58</v>
      </c>
      <c r="B98" s="172" t="s">
        <v>380</v>
      </c>
      <c r="C98" s="174">
        <f>C99+C111+C114+C115</f>
        <v>53442</v>
      </c>
      <c r="D98" s="174">
        <f>D99+D111+D114+D115</f>
        <v>53442</v>
      </c>
      <c r="E98" s="149"/>
    </row>
    <row r="99" spans="1:5" s="117" customFormat="1" ht="16.5">
      <c r="A99" s="168" t="s">
        <v>394</v>
      </c>
      <c r="B99" s="172" t="s">
        <v>545</v>
      </c>
      <c r="C99" s="174">
        <f>C100+C108</f>
        <v>36256</v>
      </c>
      <c r="D99" s="174">
        <f>D100+D108</f>
        <v>41456</v>
      </c>
      <c r="E99" s="134"/>
    </row>
    <row r="100" spans="1:5" s="117" customFormat="1" ht="16.5">
      <c r="A100" s="168" t="s">
        <v>103</v>
      </c>
      <c r="B100" s="172" t="s">
        <v>668</v>
      </c>
      <c r="C100" s="174">
        <f>SUM(C101:C107)</f>
        <v>36056</v>
      </c>
      <c r="D100" s="174">
        <f>SUM(D101:D107)</f>
        <v>36056</v>
      </c>
      <c r="E100" s="134"/>
    </row>
    <row r="101" spans="1:5" s="125" customFormat="1" ht="16.5">
      <c r="A101" s="175">
        <v>1</v>
      </c>
      <c r="B101" s="189" t="s">
        <v>555</v>
      </c>
      <c r="C101" s="133">
        <v>7456</v>
      </c>
      <c r="D101" s="133">
        <v>7456</v>
      </c>
      <c r="E101" s="149"/>
    </row>
    <row r="102" spans="1:5" s="117" customFormat="1" ht="16.5">
      <c r="A102" s="175">
        <v>2</v>
      </c>
      <c r="B102" s="189" t="s">
        <v>371</v>
      </c>
      <c r="C102" s="133">
        <v>2300</v>
      </c>
      <c r="D102" s="133">
        <v>2300</v>
      </c>
      <c r="E102" s="134"/>
    </row>
    <row r="103" spans="1:5" s="125" customFormat="1" ht="63">
      <c r="A103" s="175">
        <v>3</v>
      </c>
      <c r="B103" s="190" t="s">
        <v>556</v>
      </c>
      <c r="C103" s="133">
        <v>1900</v>
      </c>
      <c r="D103" s="133">
        <v>1900</v>
      </c>
      <c r="E103" s="149"/>
    </row>
    <row r="104" spans="1:5" s="125" customFormat="1" ht="16.5">
      <c r="A104" s="175">
        <v>4</v>
      </c>
      <c r="B104" s="176" t="s">
        <v>349</v>
      </c>
      <c r="C104" s="133">
        <v>5000</v>
      </c>
      <c r="D104" s="133">
        <v>5000</v>
      </c>
      <c r="E104" s="149"/>
    </row>
    <row r="105" spans="1:5" s="117" customFormat="1" ht="16.5">
      <c r="A105" s="175">
        <v>5</v>
      </c>
      <c r="B105" s="177" t="s">
        <v>350</v>
      </c>
      <c r="C105" s="133">
        <v>4000</v>
      </c>
      <c r="D105" s="133">
        <v>4000</v>
      </c>
      <c r="E105" s="134"/>
    </row>
    <row r="106" spans="1:5" s="117" customFormat="1" ht="16.5">
      <c r="A106" s="175">
        <v>6</v>
      </c>
      <c r="B106" s="176" t="s">
        <v>351</v>
      </c>
      <c r="C106" s="133">
        <v>12000</v>
      </c>
      <c r="D106" s="133">
        <v>12000</v>
      </c>
      <c r="E106" s="134"/>
    </row>
    <row r="107" spans="1:5" s="117" customFormat="1" ht="16.5">
      <c r="A107" s="178">
        <v>7</v>
      </c>
      <c r="B107" s="132" t="s">
        <v>352</v>
      </c>
      <c r="C107" s="133">
        <v>3400</v>
      </c>
      <c r="D107" s="133">
        <v>3400</v>
      </c>
      <c r="E107" s="134"/>
    </row>
    <row r="108" spans="1:5" s="117" customFormat="1" ht="16.5">
      <c r="A108" s="191" t="s">
        <v>110</v>
      </c>
      <c r="B108" s="192" t="s">
        <v>348</v>
      </c>
      <c r="C108" s="174">
        <f>SUM(C109:C110)</f>
        <v>200</v>
      </c>
      <c r="D108" s="174">
        <f>SUM(D109:D110)</f>
        <v>5400</v>
      </c>
      <c r="E108" s="134"/>
    </row>
    <row r="109" spans="1:5" s="117" customFormat="1" ht="31.5">
      <c r="A109" s="193">
        <v>1</v>
      </c>
      <c r="B109" s="194" t="s">
        <v>639</v>
      </c>
      <c r="C109" s="133"/>
      <c r="D109" s="133">
        <v>2200</v>
      </c>
      <c r="E109" s="134"/>
    </row>
    <row r="110" spans="1:5" s="117" customFormat="1" ht="16.5">
      <c r="A110" s="193">
        <v>2</v>
      </c>
      <c r="B110" s="135" t="s">
        <v>640</v>
      </c>
      <c r="C110" s="133">
        <v>200</v>
      </c>
      <c r="D110" s="133">
        <v>3200</v>
      </c>
      <c r="E110" s="134"/>
    </row>
    <row r="111" spans="1:5" s="117" customFormat="1" ht="16.5">
      <c r="A111" s="181" t="s">
        <v>593</v>
      </c>
      <c r="B111" s="184" t="s">
        <v>359</v>
      </c>
      <c r="C111" s="174">
        <f>SUM(C112:C113)</f>
        <v>300</v>
      </c>
      <c r="D111" s="174">
        <f>SUM(D112:D113)</f>
        <v>400</v>
      </c>
      <c r="E111" s="134"/>
    </row>
    <row r="112" spans="1:5" s="117" customFormat="1" ht="16.5">
      <c r="A112" s="178">
        <v>1</v>
      </c>
      <c r="B112" s="195" t="s">
        <v>360</v>
      </c>
      <c r="C112" s="133">
        <v>300</v>
      </c>
      <c r="D112" s="133">
        <v>300</v>
      </c>
      <c r="E112" s="134"/>
    </row>
    <row r="113" spans="1:5" s="117" customFormat="1" ht="31.5">
      <c r="A113" s="178">
        <v>2</v>
      </c>
      <c r="B113" s="194" t="s">
        <v>641</v>
      </c>
      <c r="C113" s="133"/>
      <c r="D113" s="133">
        <v>100</v>
      </c>
      <c r="E113" s="134"/>
    </row>
    <row r="114" spans="1:5" s="117" customFormat="1" ht="31.5">
      <c r="A114" s="183" t="s">
        <v>594</v>
      </c>
      <c r="B114" s="182" t="s">
        <v>553</v>
      </c>
      <c r="C114" s="174">
        <v>11542</v>
      </c>
      <c r="D114" s="174">
        <v>6242</v>
      </c>
      <c r="E114" s="134"/>
    </row>
    <row r="115" spans="1:5" s="117" customFormat="1" ht="16.5">
      <c r="A115" s="183" t="s">
        <v>595</v>
      </c>
      <c r="B115" s="182" t="s">
        <v>554</v>
      </c>
      <c r="C115" s="196">
        <v>5344</v>
      </c>
      <c r="D115" s="196">
        <v>5344</v>
      </c>
      <c r="E115" s="134"/>
    </row>
    <row r="116" spans="1:5" s="117" customFormat="1" ht="16.5">
      <c r="A116" s="168" t="s">
        <v>358</v>
      </c>
      <c r="B116" s="172" t="s">
        <v>386</v>
      </c>
      <c r="C116" s="174">
        <f>C117+C123+C125+C126+C127</f>
        <v>51000</v>
      </c>
      <c r="D116" s="174">
        <f>D117+D123+D125+D126+D127</f>
        <v>51000</v>
      </c>
      <c r="E116" s="134"/>
    </row>
    <row r="117" spans="1:5" s="117" customFormat="1" ht="16.5">
      <c r="A117" s="168" t="s">
        <v>567</v>
      </c>
      <c r="B117" s="172" t="s">
        <v>545</v>
      </c>
      <c r="C117" s="173">
        <f>C118</f>
        <v>32000</v>
      </c>
      <c r="D117" s="173">
        <f>D118</f>
        <v>29000</v>
      </c>
      <c r="E117" s="134"/>
    </row>
    <row r="118" spans="1:5" s="117" customFormat="1" ht="16.5">
      <c r="A118" s="168" t="s">
        <v>103</v>
      </c>
      <c r="B118" s="172" t="s">
        <v>668</v>
      </c>
      <c r="C118" s="173">
        <f>SUM(C119:C122)</f>
        <v>32000</v>
      </c>
      <c r="D118" s="173">
        <f>SUM(D119:D122)</f>
        <v>29000</v>
      </c>
      <c r="E118" s="134"/>
    </row>
    <row r="119" spans="1:5" s="117" customFormat="1" ht="16.5">
      <c r="A119" s="175">
        <v>1</v>
      </c>
      <c r="B119" s="177" t="s">
        <v>372</v>
      </c>
      <c r="C119" s="133">
        <v>5000</v>
      </c>
      <c r="D119" s="133">
        <v>5000</v>
      </c>
      <c r="E119" s="134"/>
    </row>
    <row r="120" spans="1:5" s="117" customFormat="1" ht="16.5">
      <c r="A120" s="175">
        <v>2</v>
      </c>
      <c r="B120" s="177" t="s">
        <v>557</v>
      </c>
      <c r="C120" s="133">
        <v>17000</v>
      </c>
      <c r="D120" s="133">
        <v>16000</v>
      </c>
      <c r="E120" s="134"/>
    </row>
    <row r="121" spans="1:5" s="117" customFormat="1" ht="31.5">
      <c r="A121" s="175">
        <v>3</v>
      </c>
      <c r="B121" s="176" t="s">
        <v>363</v>
      </c>
      <c r="C121" s="133">
        <v>4000</v>
      </c>
      <c r="D121" s="133">
        <v>4000</v>
      </c>
      <c r="E121" s="134"/>
    </row>
    <row r="122" spans="1:5" s="117" customFormat="1" ht="31.5">
      <c r="A122" s="175">
        <v>4</v>
      </c>
      <c r="B122" s="177" t="s">
        <v>379</v>
      </c>
      <c r="C122" s="133">
        <v>6000</v>
      </c>
      <c r="D122" s="133">
        <v>4000</v>
      </c>
      <c r="E122" s="134"/>
    </row>
    <row r="123" spans="1:5" s="117" customFormat="1" ht="16.5">
      <c r="A123" s="168" t="s">
        <v>596</v>
      </c>
      <c r="B123" s="172" t="s">
        <v>359</v>
      </c>
      <c r="C123" s="174">
        <f>C124</f>
        <v>10900</v>
      </c>
      <c r="D123" s="174">
        <f>D124</f>
        <v>10900</v>
      </c>
      <c r="E123" s="134"/>
    </row>
    <row r="124" spans="1:5" s="117" customFormat="1" ht="16.5">
      <c r="A124" s="175">
        <v>1</v>
      </c>
      <c r="B124" s="176" t="s">
        <v>558</v>
      </c>
      <c r="C124" s="133">
        <v>10900</v>
      </c>
      <c r="D124" s="133">
        <v>10900</v>
      </c>
      <c r="E124" s="134"/>
    </row>
    <row r="125" spans="1:5" s="117" customFormat="1" ht="31.5">
      <c r="A125" s="197" t="s">
        <v>597</v>
      </c>
      <c r="B125" s="198" t="s">
        <v>559</v>
      </c>
      <c r="C125" s="174">
        <v>3000</v>
      </c>
      <c r="D125" s="174">
        <v>3000</v>
      </c>
      <c r="E125" s="134"/>
    </row>
    <row r="126" spans="1:5" s="117" customFormat="1" ht="31.5">
      <c r="A126" s="199" t="s">
        <v>598</v>
      </c>
      <c r="B126" s="188" t="s">
        <v>553</v>
      </c>
      <c r="C126" s="174"/>
      <c r="D126" s="174">
        <v>3000</v>
      </c>
      <c r="E126" s="134"/>
    </row>
    <row r="127" spans="1:5" s="117" customFormat="1" ht="16.5">
      <c r="A127" s="187" t="s">
        <v>599</v>
      </c>
      <c r="B127" s="188" t="s">
        <v>554</v>
      </c>
      <c r="C127" s="174">
        <v>5100</v>
      </c>
      <c r="D127" s="174">
        <v>5100</v>
      </c>
      <c r="E127" s="134"/>
    </row>
    <row r="128" spans="1:5" ht="16.5">
      <c r="A128" s="145" t="s">
        <v>600</v>
      </c>
      <c r="B128" s="200" t="s">
        <v>572</v>
      </c>
      <c r="C128" s="201">
        <f>C129+C151+C157+C166+C183</f>
        <v>1551.8529999999998</v>
      </c>
      <c r="D128" s="201">
        <f>D129+D151+D157+D166+D183</f>
        <v>1551.8529999999998</v>
      </c>
      <c r="E128" s="134"/>
    </row>
    <row r="129" spans="1:5" ht="16.5">
      <c r="A129" s="145" t="s">
        <v>56</v>
      </c>
      <c r="B129" s="200" t="s">
        <v>573</v>
      </c>
      <c r="C129" s="201">
        <f>C132+C135+C139+C147</f>
        <v>635.775</v>
      </c>
      <c r="D129" s="201">
        <f>D132+D135+D139+D147</f>
        <v>635.775</v>
      </c>
      <c r="E129" s="134"/>
    </row>
    <row r="130" spans="1:5" ht="16.5">
      <c r="A130" s="145" t="s">
        <v>391</v>
      </c>
      <c r="B130" s="200" t="s">
        <v>574</v>
      </c>
      <c r="C130" s="201">
        <f>C131+C135</f>
        <v>377.8</v>
      </c>
      <c r="D130" s="201">
        <f>D131+D135</f>
        <v>377.8</v>
      </c>
      <c r="E130" s="134"/>
    </row>
    <row r="131" spans="1:5" ht="16.5">
      <c r="A131" s="145" t="s">
        <v>601</v>
      </c>
      <c r="B131" s="200" t="s">
        <v>545</v>
      </c>
      <c r="C131" s="201">
        <f>C132</f>
        <v>77.8</v>
      </c>
      <c r="D131" s="201">
        <f>D132</f>
        <v>77.8</v>
      </c>
      <c r="E131" s="134"/>
    </row>
    <row r="132" spans="1:5" ht="16.5">
      <c r="A132" s="145" t="s">
        <v>103</v>
      </c>
      <c r="B132" s="200" t="s">
        <v>366</v>
      </c>
      <c r="C132" s="201">
        <f>SUM(C133:C134)</f>
        <v>77.8</v>
      </c>
      <c r="D132" s="201">
        <f>SUM(D133:D134)</f>
        <v>77.8</v>
      </c>
      <c r="E132" s="134"/>
    </row>
    <row r="133" spans="1:5" ht="16.5">
      <c r="A133" s="142">
        <v>1</v>
      </c>
      <c r="B133" s="202" t="s">
        <v>347</v>
      </c>
      <c r="C133" s="203">
        <v>46.516</v>
      </c>
      <c r="D133" s="203">
        <v>46.516</v>
      </c>
      <c r="E133" s="134"/>
    </row>
    <row r="134" spans="1:5" ht="16.5">
      <c r="A134" s="142">
        <v>2</v>
      </c>
      <c r="B134" s="204" t="s">
        <v>349</v>
      </c>
      <c r="C134" s="203">
        <v>31.284</v>
      </c>
      <c r="D134" s="203">
        <v>31.284</v>
      </c>
      <c r="E134" s="134"/>
    </row>
    <row r="135" spans="1:5" ht="16.5">
      <c r="A135" s="145" t="s">
        <v>110</v>
      </c>
      <c r="B135" s="200" t="s">
        <v>575</v>
      </c>
      <c r="C135" s="201">
        <f>SUM(C136:C138)</f>
        <v>300</v>
      </c>
      <c r="D135" s="201">
        <f>SUM(D136:D138)</f>
        <v>300</v>
      </c>
      <c r="E135" s="134"/>
    </row>
    <row r="136" spans="1:5" ht="16.5">
      <c r="A136" s="142">
        <v>1</v>
      </c>
      <c r="B136" s="202" t="s">
        <v>360</v>
      </c>
      <c r="C136" s="203">
        <v>100</v>
      </c>
      <c r="D136" s="203">
        <v>100</v>
      </c>
      <c r="E136" s="134"/>
    </row>
    <row r="137" spans="1:5" ht="16.5">
      <c r="A137" s="142">
        <v>2</v>
      </c>
      <c r="B137" s="202" t="s">
        <v>383</v>
      </c>
      <c r="C137" s="203">
        <v>100</v>
      </c>
      <c r="D137" s="203">
        <v>100</v>
      </c>
      <c r="E137" s="134"/>
    </row>
    <row r="138" spans="1:5" ht="16.5">
      <c r="A138" s="142">
        <v>3</v>
      </c>
      <c r="B138" s="202" t="s">
        <v>384</v>
      </c>
      <c r="C138" s="203">
        <v>100</v>
      </c>
      <c r="D138" s="203">
        <v>100</v>
      </c>
      <c r="E138" s="134"/>
    </row>
    <row r="139" spans="1:5" ht="16.5">
      <c r="A139" s="145" t="s">
        <v>392</v>
      </c>
      <c r="B139" s="200" t="s">
        <v>576</v>
      </c>
      <c r="C139" s="201">
        <f>C140+C145</f>
        <v>257.686</v>
      </c>
      <c r="D139" s="201">
        <f>D140+D145</f>
        <v>257.686</v>
      </c>
      <c r="E139" s="134"/>
    </row>
    <row r="140" spans="1:5" ht="16.5">
      <c r="A140" s="145" t="s">
        <v>602</v>
      </c>
      <c r="B140" s="200" t="s">
        <v>545</v>
      </c>
      <c r="C140" s="201">
        <f>C141</f>
        <v>157.68599999999998</v>
      </c>
      <c r="D140" s="201">
        <f>D141</f>
        <v>157.68599999999998</v>
      </c>
      <c r="E140" s="134"/>
    </row>
    <row r="141" spans="1:5" ht="16.5">
      <c r="A141" s="145" t="s">
        <v>103</v>
      </c>
      <c r="B141" s="200" t="s">
        <v>366</v>
      </c>
      <c r="C141" s="201">
        <f>SUM(C142:C144)</f>
        <v>157.68599999999998</v>
      </c>
      <c r="D141" s="201">
        <f>SUM(D142:D144)</f>
        <v>157.68599999999998</v>
      </c>
      <c r="E141" s="134"/>
    </row>
    <row r="142" spans="1:5" ht="16.5">
      <c r="A142" s="142">
        <v>1</v>
      </c>
      <c r="B142" s="205" t="s">
        <v>353</v>
      </c>
      <c r="C142" s="203">
        <v>6.151</v>
      </c>
      <c r="D142" s="203">
        <v>6.151</v>
      </c>
      <c r="E142" s="134"/>
    </row>
    <row r="143" spans="1:5" ht="16.5">
      <c r="A143" s="142">
        <v>2</v>
      </c>
      <c r="B143" s="205" t="s">
        <v>354</v>
      </c>
      <c r="C143" s="203">
        <v>0.835</v>
      </c>
      <c r="D143" s="203">
        <v>0.835</v>
      </c>
      <c r="E143" s="134"/>
    </row>
    <row r="144" spans="1:5" ht="16.5">
      <c r="A144" s="142">
        <v>3</v>
      </c>
      <c r="B144" s="205" t="s">
        <v>355</v>
      </c>
      <c r="C144" s="203">
        <v>150.7</v>
      </c>
      <c r="D144" s="203">
        <v>150.7</v>
      </c>
      <c r="E144" s="134"/>
    </row>
    <row r="145" spans="1:5" ht="16.5">
      <c r="A145" s="145" t="s">
        <v>110</v>
      </c>
      <c r="B145" s="200" t="s">
        <v>575</v>
      </c>
      <c r="C145" s="206">
        <f>C146</f>
        <v>100</v>
      </c>
      <c r="D145" s="206">
        <f>D146</f>
        <v>100</v>
      </c>
      <c r="E145" s="134"/>
    </row>
    <row r="146" spans="1:5" ht="31.5">
      <c r="A146" s="142">
        <v>1</v>
      </c>
      <c r="B146" s="204" t="s">
        <v>364</v>
      </c>
      <c r="C146" s="203">
        <v>100</v>
      </c>
      <c r="D146" s="203">
        <v>100</v>
      </c>
      <c r="E146" s="134"/>
    </row>
    <row r="147" spans="1:5" ht="16.5">
      <c r="A147" s="145" t="s">
        <v>393</v>
      </c>
      <c r="B147" s="200" t="s">
        <v>577</v>
      </c>
      <c r="C147" s="201">
        <f>C149</f>
        <v>0.289</v>
      </c>
      <c r="D147" s="201">
        <f>D149</f>
        <v>0.289</v>
      </c>
      <c r="E147" s="134"/>
    </row>
    <row r="148" spans="1:5" ht="16.5">
      <c r="A148" s="145" t="s">
        <v>603</v>
      </c>
      <c r="B148" s="200" t="s">
        <v>545</v>
      </c>
      <c r="C148" s="201">
        <f>C149</f>
        <v>0.289</v>
      </c>
      <c r="D148" s="201">
        <f>D149</f>
        <v>0.289</v>
      </c>
      <c r="E148" s="134"/>
    </row>
    <row r="149" spans="1:5" ht="16.5">
      <c r="A149" s="145" t="s">
        <v>103</v>
      </c>
      <c r="B149" s="200" t="s">
        <v>366</v>
      </c>
      <c r="C149" s="201">
        <f>C150</f>
        <v>0.289</v>
      </c>
      <c r="D149" s="201">
        <f>D150</f>
        <v>0.289</v>
      </c>
      <c r="E149" s="134"/>
    </row>
    <row r="150" spans="1:5" ht="16.5">
      <c r="A150" s="142">
        <v>1</v>
      </c>
      <c r="B150" s="207" t="s">
        <v>385</v>
      </c>
      <c r="C150" s="203">
        <v>0.289</v>
      </c>
      <c r="D150" s="203">
        <v>0.289</v>
      </c>
      <c r="E150" s="134"/>
    </row>
    <row r="151" spans="1:5" ht="16.5">
      <c r="A151" s="145" t="s">
        <v>58</v>
      </c>
      <c r="B151" s="200" t="s">
        <v>380</v>
      </c>
      <c r="C151" s="201">
        <f>C153</f>
        <v>398.436</v>
      </c>
      <c r="D151" s="201">
        <f>D153</f>
        <v>398.436</v>
      </c>
      <c r="E151" s="134"/>
    </row>
    <row r="152" spans="1:5" ht="16.5">
      <c r="A152" s="145" t="s">
        <v>394</v>
      </c>
      <c r="B152" s="200" t="s">
        <v>574</v>
      </c>
      <c r="C152" s="201">
        <f>C153</f>
        <v>398.436</v>
      </c>
      <c r="D152" s="201">
        <f>D153</f>
        <v>398.436</v>
      </c>
      <c r="E152" s="134"/>
    </row>
    <row r="153" spans="1:5" ht="16.5">
      <c r="A153" s="145" t="s">
        <v>103</v>
      </c>
      <c r="B153" s="200" t="s">
        <v>366</v>
      </c>
      <c r="C153" s="201">
        <f>C154+C155+C156</f>
        <v>398.436</v>
      </c>
      <c r="D153" s="201">
        <f>D154+D155+D156</f>
        <v>398.436</v>
      </c>
      <c r="E153" s="134"/>
    </row>
    <row r="154" spans="1:5" ht="16.5">
      <c r="A154" s="142">
        <v>1</v>
      </c>
      <c r="B154" s="208" t="s">
        <v>368</v>
      </c>
      <c r="C154" s="203">
        <v>0.915</v>
      </c>
      <c r="D154" s="203">
        <v>0.915</v>
      </c>
      <c r="E154" s="134"/>
    </row>
    <row r="155" spans="1:5" ht="16.5">
      <c r="A155" s="142">
        <v>2</v>
      </c>
      <c r="B155" s="208" t="s">
        <v>369</v>
      </c>
      <c r="C155" s="203">
        <v>190.724</v>
      </c>
      <c r="D155" s="203">
        <v>190.724</v>
      </c>
      <c r="E155" s="134"/>
    </row>
    <row r="156" spans="1:5" ht="16.5">
      <c r="A156" s="142">
        <v>3</v>
      </c>
      <c r="B156" s="209" t="s">
        <v>669</v>
      </c>
      <c r="C156" s="203">
        <v>206.797</v>
      </c>
      <c r="D156" s="203">
        <v>206.797</v>
      </c>
      <c r="E156" s="134"/>
    </row>
    <row r="157" spans="1:5" ht="16.5">
      <c r="A157" s="145" t="s">
        <v>358</v>
      </c>
      <c r="B157" s="200" t="s">
        <v>386</v>
      </c>
      <c r="C157" s="210">
        <f>C158+C162</f>
        <v>102.456</v>
      </c>
      <c r="D157" s="210">
        <f>D158+D162</f>
        <v>102.456</v>
      </c>
      <c r="E157" s="134"/>
    </row>
    <row r="158" spans="1:5" ht="16.5">
      <c r="A158" s="145" t="s">
        <v>567</v>
      </c>
      <c r="B158" s="200" t="s">
        <v>562</v>
      </c>
      <c r="C158" s="210">
        <f aca="true" t="shared" si="2" ref="C158:D160">C159</f>
        <v>6.027</v>
      </c>
      <c r="D158" s="210">
        <f t="shared" si="2"/>
        <v>6.027</v>
      </c>
      <c r="E158" s="134"/>
    </row>
    <row r="159" spans="1:5" ht="16.5">
      <c r="A159" s="145" t="s">
        <v>604</v>
      </c>
      <c r="B159" s="200" t="s">
        <v>545</v>
      </c>
      <c r="C159" s="210">
        <f t="shared" si="2"/>
        <v>6.027</v>
      </c>
      <c r="D159" s="210">
        <f t="shared" si="2"/>
        <v>6.027</v>
      </c>
      <c r="E159" s="134"/>
    </row>
    <row r="160" spans="1:5" ht="16.5">
      <c r="A160" s="145"/>
      <c r="B160" s="200" t="s">
        <v>366</v>
      </c>
      <c r="C160" s="201">
        <f t="shared" si="2"/>
        <v>6.027</v>
      </c>
      <c r="D160" s="201">
        <f t="shared" si="2"/>
        <v>6.027</v>
      </c>
      <c r="E160" s="134"/>
    </row>
    <row r="161" spans="1:5" ht="31.5">
      <c r="A161" s="142">
        <v>1</v>
      </c>
      <c r="B161" s="209" t="s">
        <v>670</v>
      </c>
      <c r="C161" s="211">
        <v>6.027</v>
      </c>
      <c r="D161" s="211">
        <v>6.027</v>
      </c>
      <c r="E161" s="134"/>
    </row>
    <row r="162" spans="1:5" ht="16.5">
      <c r="A162" s="145" t="s">
        <v>596</v>
      </c>
      <c r="B162" s="212" t="s">
        <v>578</v>
      </c>
      <c r="C162" s="201">
        <f aca="true" t="shared" si="3" ref="C162:D164">C163</f>
        <v>96.429</v>
      </c>
      <c r="D162" s="201">
        <f t="shared" si="3"/>
        <v>96.429</v>
      </c>
      <c r="E162" s="134"/>
    </row>
    <row r="163" spans="1:5" ht="16.5">
      <c r="A163" s="145" t="s">
        <v>605</v>
      </c>
      <c r="B163" s="200" t="s">
        <v>545</v>
      </c>
      <c r="C163" s="201">
        <f t="shared" si="3"/>
        <v>96.429</v>
      </c>
      <c r="D163" s="201">
        <f t="shared" si="3"/>
        <v>96.429</v>
      </c>
      <c r="E163" s="134"/>
    </row>
    <row r="164" spans="1:5" ht="16.5">
      <c r="A164" s="142"/>
      <c r="B164" s="200" t="s">
        <v>366</v>
      </c>
      <c r="C164" s="201">
        <f t="shared" si="3"/>
        <v>96.429</v>
      </c>
      <c r="D164" s="201">
        <f t="shared" si="3"/>
        <v>96.429</v>
      </c>
      <c r="E164" s="134"/>
    </row>
    <row r="165" spans="1:5" ht="16.5">
      <c r="A165" s="142">
        <v>1</v>
      </c>
      <c r="B165" s="209" t="s">
        <v>387</v>
      </c>
      <c r="C165" s="211">
        <v>96.429</v>
      </c>
      <c r="D165" s="211">
        <v>96.429</v>
      </c>
      <c r="E165" s="134"/>
    </row>
    <row r="166" spans="1:5" ht="16.5">
      <c r="A166" s="145" t="s">
        <v>521</v>
      </c>
      <c r="B166" s="200" t="s">
        <v>579</v>
      </c>
      <c r="C166" s="201">
        <f>C167+C177</f>
        <v>197.186</v>
      </c>
      <c r="D166" s="201">
        <f>D167+D177</f>
        <v>197.186</v>
      </c>
      <c r="E166" s="134"/>
    </row>
    <row r="167" spans="1:5" ht="16.5">
      <c r="A167" s="145" t="s">
        <v>606</v>
      </c>
      <c r="B167" s="200" t="s">
        <v>388</v>
      </c>
      <c r="C167" s="201">
        <f>C169+C174+C171</f>
        <v>151.854</v>
      </c>
      <c r="D167" s="201">
        <f>D169+D174+D171</f>
        <v>151.854</v>
      </c>
      <c r="E167" s="134"/>
    </row>
    <row r="168" spans="1:5" ht="16.5">
      <c r="A168" s="145" t="s">
        <v>607</v>
      </c>
      <c r="B168" s="200" t="s">
        <v>580</v>
      </c>
      <c r="C168" s="201">
        <f>C169</f>
        <v>143.568</v>
      </c>
      <c r="D168" s="201">
        <f>D169</f>
        <v>143.568</v>
      </c>
      <c r="E168" s="134"/>
    </row>
    <row r="169" spans="1:5" ht="16.5">
      <c r="A169" s="145"/>
      <c r="B169" s="200" t="s">
        <v>366</v>
      </c>
      <c r="C169" s="201">
        <f>C170</f>
        <v>143.568</v>
      </c>
      <c r="D169" s="201">
        <f>D170</f>
        <v>143.568</v>
      </c>
      <c r="E169" s="134"/>
    </row>
    <row r="170" spans="1:5" ht="16.5">
      <c r="A170" s="142">
        <v>1</v>
      </c>
      <c r="B170" s="213" t="s">
        <v>389</v>
      </c>
      <c r="C170" s="203">
        <v>143.568</v>
      </c>
      <c r="D170" s="203">
        <v>143.568</v>
      </c>
      <c r="E170" s="134"/>
    </row>
    <row r="171" spans="1:5" ht="16.5">
      <c r="A171" s="145" t="s">
        <v>608</v>
      </c>
      <c r="B171" s="200" t="s">
        <v>574</v>
      </c>
      <c r="C171" s="201">
        <f>C172</f>
        <v>7.249</v>
      </c>
      <c r="D171" s="201">
        <f>D172</f>
        <v>7.249</v>
      </c>
      <c r="E171" s="134"/>
    </row>
    <row r="172" spans="1:5" ht="16.5">
      <c r="A172" s="145" t="s">
        <v>103</v>
      </c>
      <c r="B172" s="200" t="s">
        <v>366</v>
      </c>
      <c r="C172" s="201">
        <f>C173</f>
        <v>7.249</v>
      </c>
      <c r="D172" s="201">
        <f>D173</f>
        <v>7.249</v>
      </c>
      <c r="E172" s="134"/>
    </row>
    <row r="173" spans="1:5" ht="16.5">
      <c r="A173" s="142">
        <v>1</v>
      </c>
      <c r="B173" s="213" t="s">
        <v>346</v>
      </c>
      <c r="C173" s="203">
        <v>7.249</v>
      </c>
      <c r="D173" s="203">
        <v>7.249</v>
      </c>
      <c r="E173" s="134"/>
    </row>
    <row r="174" spans="1:5" ht="16.5">
      <c r="A174" s="145" t="s">
        <v>110</v>
      </c>
      <c r="B174" s="214" t="s">
        <v>581</v>
      </c>
      <c r="C174" s="201">
        <f>C175+C176</f>
        <v>1.037</v>
      </c>
      <c r="D174" s="201">
        <f>D175+D176</f>
        <v>1.037</v>
      </c>
      <c r="E174" s="134"/>
    </row>
    <row r="175" spans="1:5" ht="16.5">
      <c r="A175" s="142">
        <v>1</v>
      </c>
      <c r="B175" s="204" t="s">
        <v>617</v>
      </c>
      <c r="C175" s="211">
        <v>0.705</v>
      </c>
      <c r="D175" s="211">
        <v>0.705</v>
      </c>
      <c r="E175" s="134"/>
    </row>
    <row r="176" spans="1:5" ht="16.5">
      <c r="A176" s="142">
        <v>2</v>
      </c>
      <c r="B176" s="204" t="s">
        <v>365</v>
      </c>
      <c r="C176" s="211">
        <v>0.332</v>
      </c>
      <c r="D176" s="211">
        <v>0.332</v>
      </c>
      <c r="E176" s="134"/>
    </row>
    <row r="177" spans="1:5" ht="16.5">
      <c r="A177" s="145" t="s">
        <v>522</v>
      </c>
      <c r="B177" s="200" t="s">
        <v>582</v>
      </c>
      <c r="C177" s="210">
        <f>C178+C181</f>
        <v>45.332</v>
      </c>
      <c r="D177" s="210">
        <f>D178+D181</f>
        <v>45.332</v>
      </c>
      <c r="E177" s="134"/>
    </row>
    <row r="178" spans="1:5" ht="16.5">
      <c r="A178" s="145" t="s">
        <v>609</v>
      </c>
      <c r="B178" s="200" t="s">
        <v>574</v>
      </c>
      <c r="C178" s="201">
        <f>C179</f>
        <v>3.549</v>
      </c>
      <c r="D178" s="201">
        <f>D179</f>
        <v>3.549</v>
      </c>
      <c r="E178" s="134"/>
    </row>
    <row r="179" spans="1:5" ht="16.5">
      <c r="A179" s="145" t="s">
        <v>103</v>
      </c>
      <c r="B179" s="200" t="s">
        <v>366</v>
      </c>
      <c r="C179" s="210">
        <f>C180</f>
        <v>3.549</v>
      </c>
      <c r="D179" s="210">
        <f>D180</f>
        <v>3.549</v>
      </c>
      <c r="E179" s="134"/>
    </row>
    <row r="180" spans="1:5" ht="16.5">
      <c r="A180" s="142">
        <v>1</v>
      </c>
      <c r="B180" s="215" t="s">
        <v>371</v>
      </c>
      <c r="C180" s="211">
        <v>3.549</v>
      </c>
      <c r="D180" s="211">
        <v>3.549</v>
      </c>
      <c r="E180" s="134"/>
    </row>
    <row r="181" spans="1:5" ht="16.5">
      <c r="A181" s="145" t="s">
        <v>110</v>
      </c>
      <c r="B181" s="188" t="s">
        <v>581</v>
      </c>
      <c r="C181" s="216">
        <f>C182</f>
        <v>41.783</v>
      </c>
      <c r="D181" s="216">
        <f>D182</f>
        <v>41.783</v>
      </c>
      <c r="E181" s="134"/>
    </row>
    <row r="182" spans="1:5" ht="16.5">
      <c r="A182" s="142">
        <v>1</v>
      </c>
      <c r="B182" s="217" t="s">
        <v>583</v>
      </c>
      <c r="C182" s="218">
        <v>41.783</v>
      </c>
      <c r="D182" s="218">
        <v>41.783</v>
      </c>
      <c r="E182" s="134"/>
    </row>
    <row r="183" spans="1:5" ht="16.5">
      <c r="A183" s="145" t="s">
        <v>552</v>
      </c>
      <c r="B183" s="219" t="s">
        <v>584</v>
      </c>
      <c r="C183" s="216">
        <f>C186</f>
        <v>218</v>
      </c>
      <c r="D183" s="216">
        <f>D186</f>
        <v>218</v>
      </c>
      <c r="E183" s="134"/>
    </row>
    <row r="184" spans="1:5" ht="16.5">
      <c r="A184" s="145" t="s">
        <v>610</v>
      </c>
      <c r="B184" s="219" t="s">
        <v>562</v>
      </c>
      <c r="C184" s="196">
        <f>C185</f>
        <v>218</v>
      </c>
      <c r="D184" s="196">
        <f>D185</f>
        <v>218</v>
      </c>
      <c r="E184" s="134"/>
    </row>
    <row r="185" spans="1:5" ht="16.5">
      <c r="A185" s="145" t="s">
        <v>611</v>
      </c>
      <c r="B185" s="219" t="s">
        <v>545</v>
      </c>
      <c r="C185" s="196">
        <f>C186</f>
        <v>218</v>
      </c>
      <c r="D185" s="196">
        <f>D186</f>
        <v>218</v>
      </c>
      <c r="E185" s="134"/>
    </row>
    <row r="186" spans="1:5" ht="16.5">
      <c r="A186" s="142"/>
      <c r="B186" s="219" t="s">
        <v>366</v>
      </c>
      <c r="C186" s="216">
        <f>C187+C188</f>
        <v>218</v>
      </c>
      <c r="D186" s="216">
        <f>D187+D188</f>
        <v>218</v>
      </c>
      <c r="E186" s="134"/>
    </row>
    <row r="187" spans="1:5" ht="16.5">
      <c r="A187" s="142">
        <v>1</v>
      </c>
      <c r="B187" s="177" t="s">
        <v>585</v>
      </c>
      <c r="C187" s="218">
        <v>69</v>
      </c>
      <c r="D187" s="218">
        <v>69</v>
      </c>
      <c r="E187" s="134"/>
    </row>
    <row r="188" spans="1:5" ht="16.5">
      <c r="A188" s="142">
        <v>2</v>
      </c>
      <c r="B188" s="177" t="s">
        <v>586</v>
      </c>
      <c r="C188" s="218">
        <v>149</v>
      </c>
      <c r="D188" s="218">
        <v>149</v>
      </c>
      <c r="E188" s="134"/>
    </row>
    <row r="189" spans="1:5" ht="31.5">
      <c r="A189" s="220" t="s">
        <v>643</v>
      </c>
      <c r="B189" s="221" t="s">
        <v>644</v>
      </c>
      <c r="C189" s="134"/>
      <c r="D189" s="146">
        <v>28680</v>
      </c>
      <c r="E189" s="134"/>
    </row>
    <row r="190" spans="1:5" ht="16.5">
      <c r="A190" s="220" t="s">
        <v>56</v>
      </c>
      <c r="B190" s="221" t="s">
        <v>388</v>
      </c>
      <c r="C190" s="134"/>
      <c r="D190" s="146">
        <v>2650</v>
      </c>
      <c r="E190" s="134"/>
    </row>
    <row r="191" spans="1:5" ht="16.5">
      <c r="A191" s="220"/>
      <c r="B191" s="222" t="s">
        <v>645</v>
      </c>
      <c r="C191" s="134"/>
      <c r="D191" s="134">
        <v>2650</v>
      </c>
      <c r="E191" s="134"/>
    </row>
    <row r="192" spans="1:5" ht="16.5">
      <c r="A192" s="220"/>
      <c r="B192" s="222" t="s">
        <v>366</v>
      </c>
      <c r="C192" s="134"/>
      <c r="D192" s="134">
        <v>2650</v>
      </c>
      <c r="E192" s="134"/>
    </row>
    <row r="193" spans="1:5" ht="31.5">
      <c r="A193" s="220"/>
      <c r="B193" s="136" t="s">
        <v>646</v>
      </c>
      <c r="C193" s="134"/>
      <c r="D193" s="134">
        <v>2650</v>
      </c>
      <c r="E193" s="134"/>
    </row>
    <row r="194" spans="1:5" ht="16.5">
      <c r="A194" s="220" t="s">
        <v>58</v>
      </c>
      <c r="B194" s="200" t="s">
        <v>647</v>
      </c>
      <c r="C194" s="134"/>
      <c r="D194" s="134">
        <v>13029</v>
      </c>
      <c r="E194" s="134"/>
    </row>
    <row r="195" spans="1:5" ht="16.5">
      <c r="A195" s="220"/>
      <c r="B195" s="222" t="s">
        <v>645</v>
      </c>
      <c r="C195" s="134"/>
      <c r="D195" s="134">
        <v>13029</v>
      </c>
      <c r="E195" s="134"/>
    </row>
    <row r="196" spans="1:5" ht="16.5">
      <c r="A196" s="220"/>
      <c r="B196" s="222" t="s">
        <v>366</v>
      </c>
      <c r="C196" s="134"/>
      <c r="D196" s="134">
        <v>13029</v>
      </c>
      <c r="E196" s="134"/>
    </row>
    <row r="197" spans="1:5" ht="31.5">
      <c r="A197" s="220"/>
      <c r="B197" s="136" t="s">
        <v>646</v>
      </c>
      <c r="C197" s="134"/>
      <c r="D197" s="134">
        <v>13029</v>
      </c>
      <c r="E197" s="134"/>
    </row>
    <row r="198" spans="1:5" ht="16.5">
      <c r="A198" s="220" t="s">
        <v>358</v>
      </c>
      <c r="B198" s="222" t="s">
        <v>386</v>
      </c>
      <c r="C198" s="134"/>
      <c r="D198" s="134">
        <v>13001</v>
      </c>
      <c r="E198" s="134"/>
    </row>
    <row r="199" spans="1:5" ht="16.5">
      <c r="A199" s="220" t="s">
        <v>567</v>
      </c>
      <c r="B199" s="222" t="s">
        <v>645</v>
      </c>
      <c r="C199" s="134"/>
      <c r="D199" s="134">
        <v>11401</v>
      </c>
      <c r="E199" s="134"/>
    </row>
    <row r="200" spans="1:5" ht="16.5">
      <c r="A200" s="220" t="s">
        <v>103</v>
      </c>
      <c r="B200" s="222" t="s">
        <v>366</v>
      </c>
      <c r="C200" s="134"/>
      <c r="D200" s="134">
        <v>3501</v>
      </c>
      <c r="E200" s="134"/>
    </row>
    <row r="201" spans="1:5" ht="31.5">
      <c r="A201" s="220"/>
      <c r="B201" s="136" t="s">
        <v>646</v>
      </c>
      <c r="C201" s="134"/>
      <c r="D201" s="134">
        <v>3501</v>
      </c>
      <c r="E201" s="134"/>
    </row>
    <row r="202" spans="1:5" ht="16.5">
      <c r="A202" s="223" t="s">
        <v>110</v>
      </c>
      <c r="B202" s="224" t="s">
        <v>348</v>
      </c>
      <c r="C202" s="134"/>
      <c r="D202" s="134">
        <v>7900</v>
      </c>
      <c r="E202" s="134"/>
    </row>
    <row r="203" spans="1:5" ht="47.25">
      <c r="A203" s="193">
        <v>1</v>
      </c>
      <c r="B203" s="136" t="s">
        <v>648</v>
      </c>
      <c r="C203" s="134"/>
      <c r="D203" s="134">
        <v>3500</v>
      </c>
      <c r="E203" s="134"/>
    </row>
    <row r="204" spans="1:5" ht="31.5">
      <c r="A204" s="193">
        <v>2</v>
      </c>
      <c r="B204" s="137" t="s">
        <v>649</v>
      </c>
      <c r="C204" s="134"/>
      <c r="D204" s="134">
        <v>2200</v>
      </c>
      <c r="E204" s="134"/>
    </row>
    <row r="205" spans="1:5" ht="31.5">
      <c r="A205" s="193">
        <v>3</v>
      </c>
      <c r="B205" s="137" t="s">
        <v>650</v>
      </c>
      <c r="C205" s="134"/>
      <c r="D205" s="134">
        <v>2200</v>
      </c>
      <c r="E205" s="134"/>
    </row>
    <row r="206" spans="1:5" ht="16.5">
      <c r="A206" s="220" t="s">
        <v>596</v>
      </c>
      <c r="B206" s="225" t="s">
        <v>651</v>
      </c>
      <c r="C206" s="134"/>
      <c r="D206" s="134">
        <v>1600</v>
      </c>
      <c r="E206" s="134"/>
    </row>
    <row r="207" spans="1:5" ht="16.5">
      <c r="A207" s="193">
        <v>1</v>
      </c>
      <c r="B207" s="136" t="s">
        <v>652</v>
      </c>
      <c r="C207" s="134"/>
      <c r="D207" s="134">
        <v>200</v>
      </c>
      <c r="E207" s="134"/>
    </row>
    <row r="208" spans="1:5" ht="31.5">
      <c r="A208" s="193">
        <v>2</v>
      </c>
      <c r="B208" s="226" t="s">
        <v>653</v>
      </c>
      <c r="C208" s="134"/>
      <c r="D208" s="134">
        <v>200</v>
      </c>
      <c r="E208" s="134"/>
    </row>
    <row r="209" spans="1:5" ht="16.5">
      <c r="A209" s="193">
        <v>3</v>
      </c>
      <c r="B209" s="136" t="s">
        <v>654</v>
      </c>
      <c r="C209" s="134"/>
      <c r="D209" s="134">
        <v>200</v>
      </c>
      <c r="E209" s="134"/>
    </row>
    <row r="210" spans="1:5" ht="16.5">
      <c r="A210" s="193">
        <v>4</v>
      </c>
      <c r="B210" s="194" t="s">
        <v>655</v>
      </c>
      <c r="C210" s="134"/>
      <c r="D210" s="134">
        <v>700</v>
      </c>
      <c r="E210" s="134"/>
    </row>
    <row r="211" spans="1:5" ht="47.25">
      <c r="A211" s="193">
        <v>5</v>
      </c>
      <c r="B211" s="136" t="s">
        <v>656</v>
      </c>
      <c r="C211" s="134"/>
      <c r="D211" s="134">
        <v>300</v>
      </c>
      <c r="E211" s="134"/>
    </row>
    <row r="212" spans="1:5" ht="31.5">
      <c r="A212" s="220" t="s">
        <v>675</v>
      </c>
      <c r="B212" s="221" t="s">
        <v>657</v>
      </c>
      <c r="C212" s="134"/>
      <c r="D212" s="227">
        <f>D213</f>
        <v>3718</v>
      </c>
      <c r="E212" s="134"/>
    </row>
    <row r="213" spans="1:5" ht="16.5">
      <c r="A213" s="228"/>
      <c r="B213" s="221" t="s">
        <v>348</v>
      </c>
      <c r="C213" s="134"/>
      <c r="D213" s="227">
        <f>SUM(D214:D221)</f>
        <v>3718</v>
      </c>
      <c r="E213" s="134"/>
    </row>
    <row r="214" spans="1:5" ht="16.5">
      <c r="A214" s="229">
        <v>1</v>
      </c>
      <c r="B214" s="179" t="s">
        <v>658</v>
      </c>
      <c r="C214" s="134"/>
      <c r="D214" s="230">
        <v>173</v>
      </c>
      <c r="E214" s="134"/>
    </row>
    <row r="215" spans="1:5" ht="16.5">
      <c r="A215" s="229">
        <v>2</v>
      </c>
      <c r="B215" s="179" t="s">
        <v>659</v>
      </c>
      <c r="C215" s="134"/>
      <c r="D215" s="230">
        <v>188</v>
      </c>
      <c r="E215" s="134"/>
    </row>
    <row r="216" spans="1:5" ht="16.5">
      <c r="A216" s="229">
        <v>3</v>
      </c>
      <c r="B216" s="179" t="s">
        <v>660</v>
      </c>
      <c r="C216" s="134"/>
      <c r="D216" s="230">
        <v>843</v>
      </c>
      <c r="E216" s="134"/>
    </row>
    <row r="217" spans="1:5" ht="16.5">
      <c r="A217" s="229">
        <v>4</v>
      </c>
      <c r="B217" s="179" t="s">
        <v>661</v>
      </c>
      <c r="C217" s="134"/>
      <c r="D217" s="230">
        <v>403</v>
      </c>
      <c r="E217" s="134"/>
    </row>
    <row r="218" spans="1:5" ht="16.5">
      <c r="A218" s="229">
        <v>5</v>
      </c>
      <c r="B218" s="179" t="s">
        <v>662</v>
      </c>
      <c r="C218" s="134"/>
      <c r="D218" s="230">
        <v>917</v>
      </c>
      <c r="E218" s="134"/>
    </row>
    <row r="219" spans="1:5" ht="16.5">
      <c r="A219" s="229">
        <v>6</v>
      </c>
      <c r="B219" s="179" t="s">
        <v>663</v>
      </c>
      <c r="C219" s="134"/>
      <c r="D219" s="230">
        <v>236</v>
      </c>
      <c r="E219" s="134"/>
    </row>
    <row r="220" spans="1:5" ht="16.5">
      <c r="A220" s="229">
        <v>7</v>
      </c>
      <c r="B220" s="179" t="s">
        <v>664</v>
      </c>
      <c r="C220" s="134"/>
      <c r="D220" s="230">
        <v>123</v>
      </c>
      <c r="E220" s="134"/>
    </row>
    <row r="221" spans="1:5" ht="16.5">
      <c r="A221" s="229">
        <v>8</v>
      </c>
      <c r="B221" s="179" t="s">
        <v>665</v>
      </c>
      <c r="C221" s="134"/>
      <c r="D221" s="230">
        <v>835</v>
      </c>
      <c r="E221" s="134"/>
    </row>
    <row r="222" spans="1:5" ht="37.5" customHeight="1">
      <c r="A222" s="223" t="s">
        <v>676</v>
      </c>
      <c r="B222" s="231" t="s">
        <v>666</v>
      </c>
      <c r="C222" s="134"/>
      <c r="D222" s="232">
        <f>D223</f>
        <v>1000</v>
      </c>
      <c r="E222" s="134"/>
    </row>
    <row r="223" spans="1:5" ht="18.75" customHeight="1">
      <c r="A223" s="228"/>
      <c r="B223" s="136" t="s">
        <v>667</v>
      </c>
      <c r="C223" s="134"/>
      <c r="D223" s="233">
        <v>1000</v>
      </c>
      <c r="E223" s="134"/>
    </row>
  </sheetData>
  <sheetProtection/>
  <mergeCells count="5">
    <mergeCell ref="C1:E1"/>
    <mergeCell ref="A4:E4"/>
    <mergeCell ref="A5:E5"/>
    <mergeCell ref="A1:B1"/>
    <mergeCell ref="A2:B2"/>
  </mergeCells>
  <printOptions/>
  <pageMargins left="0.6299212598425197" right="0.31496062992125984" top="0.4330708661417323" bottom="0.4724409448818898" header="0.31496062992125984" footer="0.1968503937007874"/>
  <pageSetup horizontalDpi="600" verticalDpi="600" orientation="portrait" paperSize="9" scale="80"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N147"/>
  <sheetViews>
    <sheetView zoomScale="85" zoomScaleNormal="85" zoomScalePageLayoutView="0" workbookViewId="0" topLeftCell="A1">
      <selection activeCell="S7" sqref="S7"/>
    </sheetView>
  </sheetViews>
  <sheetFormatPr defaultColWidth="9.00390625" defaultRowHeight="12.75"/>
  <cols>
    <col min="1" max="1" width="5.00390625" style="14" customWidth="1"/>
    <col min="2" max="2" width="6.75390625" style="14" hidden="1" customWidth="1"/>
    <col min="3" max="3" width="26.625" style="11" customWidth="1"/>
    <col min="4" max="4" width="20.125" style="36" customWidth="1"/>
    <col min="5" max="5" width="19.125" style="36" customWidth="1"/>
    <col min="6" max="6" width="19.625" style="36" customWidth="1"/>
    <col min="7" max="7" width="19.125" style="36" customWidth="1"/>
    <col min="8" max="8" width="7.875" style="11" customWidth="1"/>
    <col min="9" max="16384" width="9.125" style="11" customWidth="1"/>
  </cols>
  <sheetData>
    <row r="1" spans="1:8" s="3" customFormat="1" ht="16.5">
      <c r="A1" s="10"/>
      <c r="B1" s="10"/>
      <c r="C1" s="73" t="s">
        <v>403</v>
      </c>
      <c r="D1" s="73"/>
      <c r="E1" s="33"/>
      <c r="F1" s="314" t="s">
        <v>72</v>
      </c>
      <c r="G1" s="314"/>
      <c r="H1" s="314"/>
    </row>
    <row r="2" spans="1:7" s="3" customFormat="1" ht="16.5">
      <c r="A2" s="1"/>
      <c r="B2" s="1"/>
      <c r="C2" s="73" t="s">
        <v>399</v>
      </c>
      <c r="D2" s="73"/>
      <c r="E2" s="33"/>
      <c r="F2" s="33"/>
      <c r="G2" s="33"/>
    </row>
    <row r="3" spans="1:7" s="3" customFormat="1" ht="16.5">
      <c r="A3" s="1"/>
      <c r="B3" s="1"/>
      <c r="D3" s="33"/>
      <c r="E3" s="33"/>
      <c r="F3" s="33"/>
      <c r="G3" s="33"/>
    </row>
    <row r="4" spans="1:8" s="3" customFormat="1" ht="16.5">
      <c r="A4" s="313" t="s">
        <v>400</v>
      </c>
      <c r="B4" s="313"/>
      <c r="C4" s="313"/>
      <c r="D4" s="313"/>
      <c r="E4" s="313"/>
      <c r="F4" s="313"/>
      <c r="G4" s="313"/>
      <c r="H4" s="313"/>
    </row>
    <row r="5" spans="1:8" s="3" customFormat="1" ht="16.5">
      <c r="A5" s="316" t="s">
        <v>542</v>
      </c>
      <c r="B5" s="316"/>
      <c r="C5" s="316"/>
      <c r="D5" s="316"/>
      <c r="E5" s="316"/>
      <c r="F5" s="316"/>
      <c r="G5" s="316"/>
      <c r="H5" s="316"/>
    </row>
    <row r="6" spans="1:8" s="3" customFormat="1" ht="16.5">
      <c r="A6" s="1"/>
      <c r="B6" s="1"/>
      <c r="D6" s="33"/>
      <c r="E6" s="33"/>
      <c r="F6" s="33"/>
      <c r="G6" s="315" t="s">
        <v>541</v>
      </c>
      <c r="H6" s="315"/>
    </row>
    <row r="7" spans="1:8" s="3" customFormat="1" ht="16.5">
      <c r="A7" s="311" t="s">
        <v>91</v>
      </c>
      <c r="B7" s="311" t="s">
        <v>92</v>
      </c>
      <c r="C7" s="311" t="s">
        <v>92</v>
      </c>
      <c r="D7" s="309" t="s">
        <v>90</v>
      </c>
      <c r="E7" s="309" t="s">
        <v>75</v>
      </c>
      <c r="F7" s="309" t="s">
        <v>89</v>
      </c>
      <c r="G7" s="309" t="s">
        <v>88</v>
      </c>
      <c r="H7" s="311" t="s">
        <v>67</v>
      </c>
    </row>
    <row r="8" spans="1:8" s="3" customFormat="1" ht="39.75" customHeight="1">
      <c r="A8" s="312"/>
      <c r="B8" s="312"/>
      <c r="C8" s="312"/>
      <c r="D8" s="310"/>
      <c r="E8" s="310"/>
      <c r="F8" s="310" t="s">
        <v>76</v>
      </c>
      <c r="G8" s="310" t="s">
        <v>77</v>
      </c>
      <c r="H8" s="312"/>
    </row>
    <row r="9" spans="1:8" s="1" customFormat="1" ht="16.5">
      <c r="A9" s="4">
        <v>1</v>
      </c>
      <c r="B9" s="4"/>
      <c r="C9" s="4">
        <v>2</v>
      </c>
      <c r="D9" s="4">
        <v>3</v>
      </c>
      <c r="E9" s="4">
        <v>4</v>
      </c>
      <c r="F9" s="4">
        <v>5</v>
      </c>
      <c r="G9" s="4">
        <v>6</v>
      </c>
      <c r="H9" s="4">
        <v>7</v>
      </c>
    </row>
    <row r="10" spans="1:8" s="2" customFormat="1" ht="63">
      <c r="A10" s="70">
        <v>1</v>
      </c>
      <c r="B10" s="70"/>
      <c r="C10" s="74" t="s">
        <v>405</v>
      </c>
      <c r="D10" s="71"/>
      <c r="E10" s="71"/>
      <c r="F10" s="71"/>
      <c r="G10" s="71"/>
      <c r="H10" s="84"/>
    </row>
    <row r="11" spans="1:8" s="3" customFormat="1" ht="82.5">
      <c r="A11" s="4"/>
      <c r="B11" s="4"/>
      <c r="C11" s="75" t="s">
        <v>406</v>
      </c>
      <c r="D11" s="72">
        <v>966063000</v>
      </c>
      <c r="E11" s="67">
        <v>939029000</v>
      </c>
      <c r="F11" s="67">
        <v>939029000</v>
      </c>
      <c r="G11" s="67">
        <v>939029000</v>
      </c>
      <c r="H11" s="69"/>
    </row>
    <row r="12" spans="1:14" s="3" customFormat="1" ht="115.5">
      <c r="A12" s="4"/>
      <c r="B12" s="4"/>
      <c r="C12" s="76" t="s">
        <v>407</v>
      </c>
      <c r="D12" s="72">
        <v>39863442000</v>
      </c>
      <c r="E12" s="67">
        <v>39832727000</v>
      </c>
      <c r="F12" s="67">
        <v>39832727000</v>
      </c>
      <c r="G12" s="67">
        <v>39832727000</v>
      </c>
      <c r="H12" s="69"/>
      <c r="N12" s="3" t="s">
        <v>396</v>
      </c>
    </row>
    <row r="13" spans="1:8" s="3" customFormat="1" ht="33">
      <c r="A13" s="4"/>
      <c r="B13" s="4"/>
      <c r="C13" s="75" t="s">
        <v>408</v>
      </c>
      <c r="D13" s="72">
        <v>967884000</v>
      </c>
      <c r="E13" s="67">
        <v>958755000</v>
      </c>
      <c r="F13" s="67">
        <v>958755000</v>
      </c>
      <c r="G13" s="67">
        <v>958755000</v>
      </c>
      <c r="H13" s="69"/>
    </row>
    <row r="14" spans="1:8" s="3" customFormat="1" ht="82.5">
      <c r="A14" s="4"/>
      <c r="B14" s="4"/>
      <c r="C14" s="76" t="s">
        <v>409</v>
      </c>
      <c r="D14" s="72">
        <v>8273504000</v>
      </c>
      <c r="E14" s="67">
        <v>8239168000</v>
      </c>
      <c r="F14" s="67">
        <v>8239168000</v>
      </c>
      <c r="G14" s="67">
        <v>8239168000</v>
      </c>
      <c r="H14" s="69"/>
    </row>
    <row r="15" spans="1:8" s="2" customFormat="1" ht="63">
      <c r="A15" s="70">
        <v>2</v>
      </c>
      <c r="B15" s="70"/>
      <c r="C15" s="74" t="s">
        <v>410</v>
      </c>
      <c r="D15" s="71"/>
      <c r="E15" s="71"/>
      <c r="F15" s="71"/>
      <c r="G15" s="71"/>
      <c r="H15" s="84"/>
    </row>
    <row r="16" spans="1:8" s="3" customFormat="1" ht="49.5">
      <c r="A16" s="4"/>
      <c r="B16" s="4"/>
      <c r="C16" s="75" t="s">
        <v>411</v>
      </c>
      <c r="D16" s="67">
        <v>856897827</v>
      </c>
      <c r="E16" s="67">
        <v>841265000</v>
      </c>
      <c r="F16" s="67">
        <v>841265000</v>
      </c>
      <c r="G16" s="67">
        <v>841265000</v>
      </c>
      <c r="H16" s="69"/>
    </row>
    <row r="17" spans="1:8" s="3" customFormat="1" ht="16.5">
      <c r="A17" s="4"/>
      <c r="B17" s="4"/>
      <c r="C17" s="75" t="s">
        <v>412</v>
      </c>
      <c r="D17" s="67">
        <v>43658813000</v>
      </c>
      <c r="E17" s="67">
        <v>43613278000</v>
      </c>
      <c r="F17" s="67">
        <v>43613278000</v>
      </c>
      <c r="G17" s="67">
        <v>43613278000</v>
      </c>
      <c r="H17" s="69"/>
    </row>
    <row r="18" spans="1:8" s="2" customFormat="1" ht="78.75">
      <c r="A18" s="70">
        <v>3</v>
      </c>
      <c r="B18" s="70"/>
      <c r="C18" s="74" t="s">
        <v>413</v>
      </c>
      <c r="D18" s="71"/>
      <c r="E18" s="71"/>
      <c r="F18" s="71"/>
      <c r="G18" s="71"/>
      <c r="H18" s="84"/>
    </row>
    <row r="19" spans="1:8" s="3" customFormat="1" ht="31.5">
      <c r="A19" s="4"/>
      <c r="B19" s="4"/>
      <c r="C19" s="77" t="s">
        <v>414</v>
      </c>
      <c r="D19" s="78">
        <v>645178000</v>
      </c>
      <c r="E19" s="67">
        <v>635213000</v>
      </c>
      <c r="F19" s="67">
        <v>635213000</v>
      </c>
      <c r="G19" s="67">
        <v>635213000</v>
      </c>
      <c r="H19" s="69"/>
    </row>
    <row r="20" spans="1:8" s="2" customFormat="1" ht="31.5">
      <c r="A20" s="70">
        <v>4</v>
      </c>
      <c r="B20" s="70"/>
      <c r="C20" s="74" t="s">
        <v>415</v>
      </c>
      <c r="D20" s="71"/>
      <c r="E20" s="71"/>
      <c r="F20" s="71"/>
      <c r="G20" s="71"/>
      <c r="H20" s="84"/>
    </row>
    <row r="21" spans="1:8" s="3" customFormat="1" ht="31.5">
      <c r="A21" s="4"/>
      <c r="B21" s="4"/>
      <c r="C21" s="77" t="s">
        <v>416</v>
      </c>
      <c r="D21" s="78">
        <v>501339000</v>
      </c>
      <c r="E21" s="78">
        <v>491312000</v>
      </c>
      <c r="F21" s="78">
        <v>491312000</v>
      </c>
      <c r="G21" s="78">
        <v>491312000</v>
      </c>
      <c r="H21" s="69"/>
    </row>
    <row r="22" spans="1:8" s="3" customFormat="1" ht="31.5">
      <c r="A22" s="4"/>
      <c r="B22" s="4"/>
      <c r="C22" s="77" t="s">
        <v>417</v>
      </c>
      <c r="D22" s="78">
        <v>7295944000</v>
      </c>
      <c r="E22" s="78">
        <v>7268168000</v>
      </c>
      <c r="F22" s="78">
        <v>7268168000</v>
      </c>
      <c r="G22" s="78">
        <v>7268168000</v>
      </c>
      <c r="H22" s="69"/>
    </row>
    <row r="23" spans="1:8" s="2" customFormat="1" ht="63">
      <c r="A23" s="70">
        <v>5</v>
      </c>
      <c r="B23" s="70"/>
      <c r="C23" s="74" t="s">
        <v>418</v>
      </c>
      <c r="D23" s="71"/>
      <c r="E23" s="71"/>
      <c r="F23" s="71"/>
      <c r="G23" s="71"/>
      <c r="H23" s="84"/>
    </row>
    <row r="24" spans="1:8" s="3" customFormat="1" ht="63">
      <c r="A24" s="4"/>
      <c r="B24" s="4"/>
      <c r="C24" s="77" t="s">
        <v>419</v>
      </c>
      <c r="D24" s="78">
        <v>2443514000</v>
      </c>
      <c r="E24" s="78">
        <v>2439268000</v>
      </c>
      <c r="F24" s="78">
        <v>2439268000</v>
      </c>
      <c r="G24" s="78">
        <v>2439268000</v>
      </c>
      <c r="H24" s="69"/>
    </row>
    <row r="25" spans="1:8" s="3" customFormat="1" ht="47.25">
      <c r="A25" s="4"/>
      <c r="B25" s="4"/>
      <c r="C25" s="77" t="s">
        <v>420</v>
      </c>
      <c r="D25" s="78">
        <v>408843000</v>
      </c>
      <c r="E25" s="78">
        <v>408843000</v>
      </c>
      <c r="F25" s="78">
        <v>408843000</v>
      </c>
      <c r="G25" s="78">
        <v>408843000</v>
      </c>
      <c r="H25" s="69"/>
    </row>
    <row r="26" spans="1:8" s="3" customFormat="1" ht="31.5">
      <c r="A26" s="4"/>
      <c r="B26" s="4"/>
      <c r="C26" s="77" t="s">
        <v>421</v>
      </c>
      <c r="D26" s="78">
        <v>3300955000</v>
      </c>
      <c r="E26" s="78">
        <v>3294714000</v>
      </c>
      <c r="F26" s="78">
        <v>3294714000</v>
      </c>
      <c r="G26" s="78">
        <v>3294714000</v>
      </c>
      <c r="H26" s="69"/>
    </row>
    <row r="27" spans="1:8" s="2" customFormat="1" ht="47.25">
      <c r="A27" s="70">
        <v>6</v>
      </c>
      <c r="B27" s="70"/>
      <c r="C27" s="74" t="s">
        <v>422</v>
      </c>
      <c r="D27" s="71"/>
      <c r="E27" s="71"/>
      <c r="F27" s="71"/>
      <c r="G27" s="71"/>
      <c r="H27" s="84"/>
    </row>
    <row r="28" spans="1:8" s="3" customFormat="1" ht="47.25">
      <c r="A28" s="4"/>
      <c r="B28" s="4"/>
      <c r="C28" s="77" t="s">
        <v>423</v>
      </c>
      <c r="D28" s="78">
        <v>660000000</v>
      </c>
      <c r="E28" s="78">
        <v>640200000</v>
      </c>
      <c r="F28" s="78">
        <v>640200000</v>
      </c>
      <c r="G28" s="78">
        <v>640200000</v>
      </c>
      <c r="H28" s="69"/>
    </row>
    <row r="29" spans="1:8" s="2" customFormat="1" ht="47.25">
      <c r="A29" s="70">
        <v>7</v>
      </c>
      <c r="B29" s="70"/>
      <c r="C29" s="74" t="s">
        <v>424</v>
      </c>
      <c r="D29" s="71"/>
      <c r="E29" s="71"/>
      <c r="F29" s="71"/>
      <c r="G29" s="71"/>
      <c r="H29" s="84"/>
    </row>
    <row r="30" spans="1:8" s="3" customFormat="1" ht="47.25">
      <c r="A30" s="4"/>
      <c r="B30" s="4"/>
      <c r="C30" s="77" t="s">
        <v>425</v>
      </c>
      <c r="D30" s="78">
        <v>783672000</v>
      </c>
      <c r="E30" s="78">
        <v>516556000</v>
      </c>
      <c r="F30" s="78">
        <v>516556000</v>
      </c>
      <c r="G30" s="78">
        <v>516556000</v>
      </c>
      <c r="H30" s="69"/>
    </row>
    <row r="31" spans="1:8" ht="47.25">
      <c r="A31" s="79"/>
      <c r="B31" s="79"/>
      <c r="C31" s="77" t="s">
        <v>426</v>
      </c>
      <c r="D31" s="78">
        <v>23911469000</v>
      </c>
      <c r="E31" s="78">
        <v>23865200000</v>
      </c>
      <c r="F31" s="78">
        <v>23865200000</v>
      </c>
      <c r="G31" s="78">
        <v>23865200000</v>
      </c>
      <c r="H31" s="80"/>
    </row>
    <row r="32" spans="1:8" ht="31.5">
      <c r="A32" s="79"/>
      <c r="B32" s="79"/>
      <c r="C32" s="77" t="s">
        <v>427</v>
      </c>
      <c r="D32" s="78">
        <v>634132000</v>
      </c>
      <c r="E32" s="78">
        <v>631703000</v>
      </c>
      <c r="F32" s="78">
        <v>631703000</v>
      </c>
      <c r="G32" s="78">
        <v>631703000</v>
      </c>
      <c r="H32" s="81"/>
    </row>
    <row r="33" spans="1:8" ht="47.25">
      <c r="A33" s="79"/>
      <c r="B33" s="79"/>
      <c r="C33" s="77" t="s">
        <v>428</v>
      </c>
      <c r="D33" s="78">
        <v>2735847000</v>
      </c>
      <c r="E33" s="78">
        <v>2500168000</v>
      </c>
      <c r="F33" s="78">
        <v>2500168000</v>
      </c>
      <c r="G33" s="78">
        <v>2500168000</v>
      </c>
      <c r="H33" s="82"/>
    </row>
    <row r="34" spans="1:8" s="87" customFormat="1" ht="47.25">
      <c r="A34" s="85">
        <v>8</v>
      </c>
      <c r="B34" s="85"/>
      <c r="C34" s="74" t="s">
        <v>429</v>
      </c>
      <c r="D34" s="86"/>
      <c r="E34" s="82"/>
      <c r="F34" s="82"/>
      <c r="G34" s="82"/>
      <c r="H34" s="82"/>
    </row>
    <row r="35" spans="1:8" ht="31.5">
      <c r="A35" s="79"/>
      <c r="B35" s="79"/>
      <c r="C35" s="77" t="s">
        <v>430</v>
      </c>
      <c r="D35" s="78">
        <v>550316000</v>
      </c>
      <c r="E35" s="78">
        <v>533806000</v>
      </c>
      <c r="F35" s="78">
        <v>533806000</v>
      </c>
      <c r="G35" s="78">
        <v>533806000</v>
      </c>
      <c r="H35" s="67"/>
    </row>
    <row r="36" spans="1:8" s="87" customFormat="1" ht="31.5">
      <c r="A36" s="85">
        <v>9</v>
      </c>
      <c r="B36" s="85"/>
      <c r="C36" s="74" t="s">
        <v>431</v>
      </c>
      <c r="D36" s="86"/>
      <c r="E36" s="71"/>
      <c r="F36" s="71"/>
      <c r="G36" s="71"/>
      <c r="H36" s="71"/>
    </row>
    <row r="37" spans="1:8" ht="31.5">
      <c r="A37" s="79"/>
      <c r="B37" s="79"/>
      <c r="C37" s="77" t="s">
        <v>432</v>
      </c>
      <c r="D37" s="78">
        <v>874911000</v>
      </c>
      <c r="E37" s="78">
        <v>848663000</v>
      </c>
      <c r="F37" s="78">
        <v>848663000</v>
      </c>
      <c r="G37" s="78">
        <v>848663000</v>
      </c>
      <c r="H37" s="68"/>
    </row>
    <row r="38" spans="1:8" s="87" customFormat="1" ht="63">
      <c r="A38" s="85">
        <v>10</v>
      </c>
      <c r="B38" s="85"/>
      <c r="C38" s="74" t="s">
        <v>373</v>
      </c>
      <c r="D38" s="86"/>
      <c r="E38" s="86"/>
      <c r="F38" s="86"/>
      <c r="G38" s="86"/>
      <c r="H38" s="86"/>
    </row>
    <row r="39" spans="1:8" ht="94.5">
      <c r="A39" s="79"/>
      <c r="B39" s="79"/>
      <c r="C39" s="77" t="s">
        <v>433</v>
      </c>
      <c r="D39" s="78">
        <v>75814360000</v>
      </c>
      <c r="E39" s="78">
        <v>75361666000</v>
      </c>
      <c r="F39" s="78">
        <v>75361666000</v>
      </c>
      <c r="G39" s="78">
        <v>75361666000</v>
      </c>
      <c r="H39" s="68"/>
    </row>
    <row r="40" spans="1:8" ht="31.5">
      <c r="A40" s="79"/>
      <c r="B40" s="79"/>
      <c r="C40" s="77" t="s">
        <v>434</v>
      </c>
      <c r="D40" s="78">
        <v>1462485000</v>
      </c>
      <c r="E40" s="78">
        <v>1446106000</v>
      </c>
      <c r="F40" s="78">
        <v>1446106000</v>
      </c>
      <c r="G40" s="78">
        <v>1446106000</v>
      </c>
      <c r="H40" s="82"/>
    </row>
    <row r="41" spans="1:8" ht="78.75">
      <c r="A41" s="79"/>
      <c r="B41" s="79"/>
      <c r="C41" s="77" t="s">
        <v>435</v>
      </c>
      <c r="D41" s="78">
        <v>9165208000</v>
      </c>
      <c r="E41" s="78">
        <v>9139168000</v>
      </c>
      <c r="F41" s="78">
        <v>9139168000</v>
      </c>
      <c r="G41" s="78">
        <v>9139168000</v>
      </c>
      <c r="H41" s="80"/>
    </row>
    <row r="42" spans="1:8" ht="31.5">
      <c r="A42" s="79"/>
      <c r="B42" s="79"/>
      <c r="C42" s="77" t="s">
        <v>436</v>
      </c>
      <c r="D42" s="78">
        <v>5032909000</v>
      </c>
      <c r="E42" s="78">
        <v>5031999000</v>
      </c>
      <c r="F42" s="78">
        <v>5031999000</v>
      </c>
      <c r="G42" s="78">
        <v>5031999000</v>
      </c>
      <c r="H42" s="80"/>
    </row>
    <row r="43" spans="1:8" ht="31.5">
      <c r="A43" s="79"/>
      <c r="B43" s="79"/>
      <c r="C43" s="77" t="s">
        <v>437</v>
      </c>
      <c r="D43" s="78">
        <v>6754841000</v>
      </c>
      <c r="E43" s="78">
        <v>6753868000</v>
      </c>
      <c r="F43" s="78">
        <v>6753868000</v>
      </c>
      <c r="G43" s="78">
        <v>6753868000</v>
      </c>
      <c r="H43" s="80"/>
    </row>
    <row r="44" spans="1:8" ht="63">
      <c r="A44" s="79"/>
      <c r="B44" s="79"/>
      <c r="C44" s="77" t="s">
        <v>438</v>
      </c>
      <c r="D44" s="78">
        <v>500000000</v>
      </c>
      <c r="E44" s="78">
        <v>500000000</v>
      </c>
      <c r="F44" s="78">
        <v>500000000</v>
      </c>
      <c r="G44" s="78">
        <v>500000000</v>
      </c>
      <c r="H44" s="80"/>
    </row>
    <row r="45" spans="1:8" s="87" customFormat="1" ht="78.75">
      <c r="A45" s="85">
        <v>11</v>
      </c>
      <c r="B45" s="85"/>
      <c r="C45" s="74" t="s">
        <v>439</v>
      </c>
      <c r="D45" s="86"/>
      <c r="E45" s="86"/>
      <c r="F45" s="86"/>
      <c r="G45" s="86"/>
      <c r="H45" s="88"/>
    </row>
    <row r="46" spans="1:8" ht="78.75">
      <c r="A46" s="79"/>
      <c r="B46" s="79"/>
      <c r="C46" s="77" t="s">
        <v>440</v>
      </c>
      <c r="D46" s="78">
        <v>16175921000</v>
      </c>
      <c r="E46" s="78">
        <v>16173868000</v>
      </c>
      <c r="F46" s="78">
        <v>16173868000</v>
      </c>
      <c r="G46" s="78">
        <v>16173868000</v>
      </c>
      <c r="H46" s="80"/>
    </row>
    <row r="47" spans="1:8" s="87" customFormat="1" ht="47.25">
      <c r="A47" s="85">
        <v>12</v>
      </c>
      <c r="B47" s="85"/>
      <c r="C47" s="74" t="s">
        <v>441</v>
      </c>
      <c r="D47" s="86"/>
      <c r="E47" s="86"/>
      <c r="F47" s="86"/>
      <c r="G47" s="86"/>
      <c r="H47" s="88"/>
    </row>
    <row r="48" spans="1:8" ht="94.5">
      <c r="A48" s="79"/>
      <c r="B48" s="79"/>
      <c r="C48" s="77" t="s">
        <v>442</v>
      </c>
      <c r="D48" s="78">
        <v>34017010000</v>
      </c>
      <c r="E48" s="78">
        <v>34014439000</v>
      </c>
      <c r="F48" s="78">
        <v>34014439000</v>
      </c>
      <c r="G48" s="78">
        <v>34014439000</v>
      </c>
      <c r="H48" s="80"/>
    </row>
    <row r="49" spans="1:8" ht="47.25">
      <c r="A49" s="79"/>
      <c r="B49" s="79"/>
      <c r="C49" s="77" t="s">
        <v>443</v>
      </c>
      <c r="D49" s="78">
        <v>8731753000</v>
      </c>
      <c r="E49" s="78">
        <v>8715065000</v>
      </c>
      <c r="F49" s="78">
        <v>8715065000</v>
      </c>
      <c r="G49" s="78">
        <v>8715065000</v>
      </c>
      <c r="H49" s="80"/>
    </row>
    <row r="50" spans="1:8" ht="16.5">
      <c r="A50" s="79">
        <v>13</v>
      </c>
      <c r="B50" s="79"/>
      <c r="C50" s="74" t="s">
        <v>369</v>
      </c>
      <c r="D50" s="68"/>
      <c r="E50" s="68"/>
      <c r="F50" s="68"/>
      <c r="G50" s="68"/>
      <c r="H50" s="80"/>
    </row>
    <row r="51" spans="1:8" ht="63">
      <c r="A51" s="79"/>
      <c r="B51" s="79"/>
      <c r="C51" s="77" t="s">
        <v>444</v>
      </c>
      <c r="D51" s="78">
        <v>4817538302</v>
      </c>
      <c r="E51" s="78">
        <v>4768687000</v>
      </c>
      <c r="F51" s="78">
        <v>4768687000</v>
      </c>
      <c r="G51" s="78">
        <v>4768687000</v>
      </c>
      <c r="H51" s="80"/>
    </row>
    <row r="52" spans="1:8" ht="31.5">
      <c r="A52" s="79"/>
      <c r="B52" s="79"/>
      <c r="C52" s="77" t="s">
        <v>445</v>
      </c>
      <c r="D52" s="78">
        <v>996991534</v>
      </c>
      <c r="E52" s="78">
        <v>967077000</v>
      </c>
      <c r="F52" s="78">
        <v>967077000</v>
      </c>
      <c r="G52" s="78">
        <v>967077000</v>
      </c>
      <c r="H52" s="80"/>
    </row>
    <row r="53" spans="1:8" ht="63">
      <c r="A53" s="79"/>
      <c r="B53" s="79"/>
      <c r="C53" s="77" t="s">
        <v>446</v>
      </c>
      <c r="D53" s="78">
        <v>321398101</v>
      </c>
      <c r="E53" s="78">
        <v>311756000</v>
      </c>
      <c r="F53" s="78">
        <v>311756000</v>
      </c>
      <c r="G53" s="78">
        <v>311756000</v>
      </c>
      <c r="H53" s="80"/>
    </row>
    <row r="54" spans="1:8" ht="31.5">
      <c r="A54" s="79"/>
      <c r="B54" s="79"/>
      <c r="C54" s="77" t="s">
        <v>447</v>
      </c>
      <c r="D54" s="78">
        <v>73876000</v>
      </c>
      <c r="E54" s="78">
        <v>70837000</v>
      </c>
      <c r="F54" s="78">
        <v>70837000</v>
      </c>
      <c r="G54" s="78">
        <v>70837000</v>
      </c>
      <c r="H54" s="80"/>
    </row>
    <row r="55" spans="1:8" s="87" customFormat="1" ht="31.5">
      <c r="A55" s="85">
        <v>14</v>
      </c>
      <c r="B55" s="85"/>
      <c r="C55" s="74" t="s">
        <v>448</v>
      </c>
      <c r="D55" s="86"/>
      <c r="E55" s="86"/>
      <c r="F55" s="86"/>
      <c r="G55" s="86"/>
      <c r="H55" s="88"/>
    </row>
    <row r="56" spans="1:8" ht="31.5">
      <c r="A56" s="79"/>
      <c r="B56" s="79"/>
      <c r="C56" s="77" t="s">
        <v>449</v>
      </c>
      <c r="D56" s="78">
        <v>239155562</v>
      </c>
      <c r="E56" s="78">
        <v>230934000</v>
      </c>
      <c r="F56" s="78">
        <v>230934000</v>
      </c>
      <c r="G56" s="78">
        <v>230934000</v>
      </c>
      <c r="H56" s="80"/>
    </row>
    <row r="57" spans="1:8" ht="31.5">
      <c r="A57" s="79"/>
      <c r="B57" s="79"/>
      <c r="C57" s="77" t="s">
        <v>450</v>
      </c>
      <c r="D57" s="78">
        <v>1267210800</v>
      </c>
      <c r="E57" s="78">
        <v>1258360000</v>
      </c>
      <c r="F57" s="78">
        <v>1258360000</v>
      </c>
      <c r="G57" s="78">
        <v>1258360000</v>
      </c>
      <c r="H57" s="80"/>
    </row>
    <row r="58" spans="1:8" ht="31.5">
      <c r="A58" s="79"/>
      <c r="B58" s="79"/>
      <c r="C58" s="77" t="s">
        <v>451</v>
      </c>
      <c r="D58" s="78">
        <v>350000000</v>
      </c>
      <c r="E58" s="78">
        <v>339500000</v>
      </c>
      <c r="F58" s="78">
        <v>339500000</v>
      </c>
      <c r="G58" s="78">
        <v>339500000</v>
      </c>
      <c r="H58" s="80"/>
    </row>
    <row r="59" spans="1:8" s="87" customFormat="1" ht="31.5">
      <c r="A59" s="85">
        <v>15</v>
      </c>
      <c r="B59" s="85"/>
      <c r="C59" s="74" t="s">
        <v>452</v>
      </c>
      <c r="D59" s="86"/>
      <c r="E59" s="86"/>
      <c r="F59" s="86"/>
      <c r="G59" s="86"/>
      <c r="H59" s="88"/>
    </row>
    <row r="60" spans="1:8" ht="16.5">
      <c r="A60" s="79"/>
      <c r="B60" s="79"/>
      <c r="C60" s="77" t="s">
        <v>453</v>
      </c>
      <c r="D60" s="78">
        <v>406412266</v>
      </c>
      <c r="E60" s="78">
        <v>395245000</v>
      </c>
      <c r="F60" s="78">
        <v>395245000</v>
      </c>
      <c r="G60" s="78">
        <v>395245000</v>
      </c>
      <c r="H60" s="80"/>
    </row>
    <row r="61" spans="1:8" ht="31.5">
      <c r="A61" s="79"/>
      <c r="B61" s="79"/>
      <c r="C61" s="77" t="s">
        <v>454</v>
      </c>
      <c r="D61" s="78">
        <v>46129600</v>
      </c>
      <c r="E61" s="78">
        <v>45760000</v>
      </c>
      <c r="F61" s="78">
        <v>45760000</v>
      </c>
      <c r="G61" s="78">
        <v>45760000</v>
      </c>
      <c r="H61" s="80"/>
    </row>
    <row r="62" spans="1:8" s="87" customFormat="1" ht="31.5">
      <c r="A62" s="85">
        <v>16</v>
      </c>
      <c r="B62" s="85"/>
      <c r="C62" s="74" t="s">
        <v>455</v>
      </c>
      <c r="D62" s="86"/>
      <c r="E62" s="86"/>
      <c r="F62" s="86"/>
      <c r="G62" s="86"/>
      <c r="H62" s="88"/>
    </row>
    <row r="63" spans="1:8" ht="31.5">
      <c r="A63" s="79"/>
      <c r="B63" s="79"/>
      <c r="C63" s="77" t="s">
        <v>456</v>
      </c>
      <c r="D63" s="78">
        <v>134640000</v>
      </c>
      <c r="E63" s="78">
        <v>130600000</v>
      </c>
      <c r="F63" s="78">
        <v>130600000</v>
      </c>
      <c r="G63" s="78">
        <v>130600000</v>
      </c>
      <c r="H63" s="80"/>
    </row>
    <row r="64" spans="1:8" ht="31.5">
      <c r="A64" s="79"/>
      <c r="B64" s="79"/>
      <c r="C64" s="77" t="s">
        <v>457</v>
      </c>
      <c r="D64" s="78">
        <v>170000000</v>
      </c>
      <c r="E64" s="78">
        <v>164900000</v>
      </c>
      <c r="F64" s="78">
        <v>164900000</v>
      </c>
      <c r="G64" s="78">
        <v>164900000</v>
      </c>
      <c r="H64" s="80"/>
    </row>
    <row r="65" spans="1:8" s="87" customFormat="1" ht="31.5">
      <c r="A65" s="85">
        <v>17</v>
      </c>
      <c r="B65" s="85"/>
      <c r="C65" s="74" t="s">
        <v>458</v>
      </c>
      <c r="D65" s="86"/>
      <c r="E65" s="86"/>
      <c r="F65" s="86"/>
      <c r="G65" s="86"/>
      <c r="H65" s="88"/>
    </row>
    <row r="66" spans="1:8" ht="31.5">
      <c r="A66" s="79"/>
      <c r="B66" s="79"/>
      <c r="C66" s="77" t="s">
        <v>459</v>
      </c>
      <c r="D66" s="78">
        <v>897179028</v>
      </c>
      <c r="E66" s="78">
        <v>870263000</v>
      </c>
      <c r="F66" s="78">
        <v>870263000</v>
      </c>
      <c r="G66" s="78">
        <v>870263000</v>
      </c>
      <c r="H66" s="80"/>
    </row>
    <row r="67" spans="1:8" ht="47.25">
      <c r="A67" s="79"/>
      <c r="B67" s="79"/>
      <c r="C67" s="77" t="s">
        <v>460</v>
      </c>
      <c r="D67" s="78">
        <v>453233382</v>
      </c>
      <c r="E67" s="78">
        <v>443516000</v>
      </c>
      <c r="F67" s="78">
        <v>443516000</v>
      </c>
      <c r="G67" s="78">
        <v>443516000</v>
      </c>
      <c r="H67" s="80"/>
    </row>
    <row r="68" spans="1:8" ht="31.5">
      <c r="A68" s="79"/>
      <c r="B68" s="79"/>
      <c r="C68" s="77" t="s">
        <v>461</v>
      </c>
      <c r="D68" s="78">
        <v>73876000</v>
      </c>
      <c r="E68" s="78">
        <v>70133000</v>
      </c>
      <c r="F68" s="78">
        <v>70133000</v>
      </c>
      <c r="G68" s="78">
        <v>70133000</v>
      </c>
      <c r="H68" s="80"/>
    </row>
    <row r="69" spans="1:8" ht="31.5">
      <c r="A69" s="79"/>
      <c r="B69" s="79"/>
      <c r="C69" s="77" t="s">
        <v>462</v>
      </c>
      <c r="D69" s="78">
        <v>999829600</v>
      </c>
      <c r="E69" s="78">
        <v>969834000</v>
      </c>
      <c r="F69" s="78">
        <v>969834000</v>
      </c>
      <c r="G69" s="78">
        <v>969834000</v>
      </c>
      <c r="H69" s="80"/>
    </row>
    <row r="70" spans="1:8" s="87" customFormat="1" ht="47.25">
      <c r="A70" s="85">
        <v>18</v>
      </c>
      <c r="B70" s="85"/>
      <c r="C70" s="74" t="s">
        <v>463</v>
      </c>
      <c r="D70" s="86"/>
      <c r="E70" s="86"/>
      <c r="F70" s="86"/>
      <c r="G70" s="86"/>
      <c r="H70" s="88"/>
    </row>
    <row r="71" spans="1:8" ht="31.5">
      <c r="A71" s="79"/>
      <c r="B71" s="79"/>
      <c r="C71" s="77" t="s">
        <v>464</v>
      </c>
      <c r="D71" s="78">
        <v>3310149476</v>
      </c>
      <c r="E71" s="78">
        <v>3243902000</v>
      </c>
      <c r="F71" s="78">
        <v>3243902000</v>
      </c>
      <c r="G71" s="78">
        <v>3243902000</v>
      </c>
      <c r="H71" s="80"/>
    </row>
    <row r="72" spans="1:8" ht="31.5">
      <c r="A72" s="79"/>
      <c r="B72" s="79"/>
      <c r="C72" s="83" t="s">
        <v>465</v>
      </c>
      <c r="D72" s="78">
        <v>390595150</v>
      </c>
      <c r="E72" s="78">
        <v>378877000</v>
      </c>
      <c r="F72" s="78">
        <v>378877000</v>
      </c>
      <c r="G72" s="78">
        <v>378877000</v>
      </c>
      <c r="H72" s="80"/>
    </row>
    <row r="73" spans="1:8" ht="31.5">
      <c r="A73" s="79"/>
      <c r="B73" s="79"/>
      <c r="C73" s="83" t="s">
        <v>466</v>
      </c>
      <c r="D73" s="78">
        <v>278702000</v>
      </c>
      <c r="E73" s="78">
        <v>270340000</v>
      </c>
      <c r="F73" s="78">
        <v>270340000</v>
      </c>
      <c r="G73" s="78">
        <v>270340000</v>
      </c>
      <c r="H73" s="80"/>
    </row>
    <row r="74" spans="1:8" s="87" customFormat="1" ht="47.25">
      <c r="A74" s="85">
        <v>19</v>
      </c>
      <c r="B74" s="85"/>
      <c r="C74" s="74" t="s">
        <v>467</v>
      </c>
      <c r="D74" s="86"/>
      <c r="E74" s="86"/>
      <c r="F74" s="86"/>
      <c r="G74" s="86"/>
      <c r="H74" s="88"/>
    </row>
    <row r="75" spans="1:8" ht="27.75" customHeight="1">
      <c r="A75" s="79"/>
      <c r="B75" s="79"/>
      <c r="C75" s="77" t="s">
        <v>464</v>
      </c>
      <c r="D75" s="78">
        <v>3351324604</v>
      </c>
      <c r="E75" s="78">
        <v>3283541000</v>
      </c>
      <c r="F75" s="78">
        <v>3283541000</v>
      </c>
      <c r="G75" s="78">
        <v>3283541000</v>
      </c>
      <c r="H75" s="80"/>
    </row>
    <row r="76" spans="1:8" ht="31.5">
      <c r="A76" s="79"/>
      <c r="B76" s="79"/>
      <c r="C76" s="83" t="s">
        <v>465</v>
      </c>
      <c r="D76" s="78">
        <v>390595150</v>
      </c>
      <c r="E76" s="78">
        <v>378877000</v>
      </c>
      <c r="F76" s="78">
        <v>378877000</v>
      </c>
      <c r="G76" s="78">
        <v>378877000</v>
      </c>
      <c r="H76" s="80"/>
    </row>
    <row r="77" spans="1:8" ht="31.5">
      <c r="A77" s="79"/>
      <c r="B77" s="79"/>
      <c r="C77" s="83" t="s">
        <v>466</v>
      </c>
      <c r="D77" s="78">
        <v>270828000</v>
      </c>
      <c r="E77" s="78">
        <v>262703000</v>
      </c>
      <c r="F77" s="78">
        <v>262703000</v>
      </c>
      <c r="G77" s="78">
        <v>262703000</v>
      </c>
      <c r="H77" s="80"/>
    </row>
    <row r="78" spans="1:8" s="87" customFormat="1" ht="31.5">
      <c r="A78" s="85">
        <v>20</v>
      </c>
      <c r="B78" s="85"/>
      <c r="C78" s="74" t="s">
        <v>468</v>
      </c>
      <c r="D78" s="86"/>
      <c r="E78" s="86"/>
      <c r="F78" s="86"/>
      <c r="G78" s="86"/>
      <c r="H78" s="88"/>
    </row>
    <row r="79" spans="1:8" ht="31.5">
      <c r="A79" s="79"/>
      <c r="B79" s="79"/>
      <c r="C79" s="77" t="s">
        <v>464</v>
      </c>
      <c r="D79" s="78">
        <v>3377213301</v>
      </c>
      <c r="E79" s="78">
        <v>3309907000</v>
      </c>
      <c r="F79" s="78">
        <v>3309907000</v>
      </c>
      <c r="G79" s="78">
        <v>3309907000</v>
      </c>
      <c r="H79" s="80"/>
    </row>
    <row r="80" spans="1:8" ht="31.5">
      <c r="A80" s="79"/>
      <c r="B80" s="79"/>
      <c r="C80" s="83" t="s">
        <v>465</v>
      </c>
      <c r="D80" s="78">
        <v>226060450</v>
      </c>
      <c r="E80" s="78">
        <v>219278000</v>
      </c>
      <c r="F80" s="78">
        <v>219278000</v>
      </c>
      <c r="G80" s="78">
        <v>219278000</v>
      </c>
      <c r="H80" s="80"/>
    </row>
    <row r="81" spans="1:8" ht="31.5">
      <c r="A81" s="79"/>
      <c r="B81" s="79"/>
      <c r="C81" s="83" t="s">
        <v>466</v>
      </c>
      <c r="D81" s="78">
        <v>179240000</v>
      </c>
      <c r="E81" s="78">
        <v>173862000</v>
      </c>
      <c r="F81" s="78">
        <v>173862000</v>
      </c>
      <c r="G81" s="78">
        <v>173862000</v>
      </c>
      <c r="H81" s="80"/>
    </row>
    <row r="82" spans="1:8" s="87" customFormat="1" ht="47.25">
      <c r="A82" s="85">
        <v>21</v>
      </c>
      <c r="B82" s="85"/>
      <c r="C82" s="74" t="s">
        <v>469</v>
      </c>
      <c r="D82" s="86"/>
      <c r="E82" s="86"/>
      <c r="F82" s="86"/>
      <c r="G82" s="86"/>
      <c r="H82" s="88"/>
    </row>
    <row r="83" spans="1:8" ht="24.75" customHeight="1">
      <c r="A83" s="79"/>
      <c r="B83" s="79"/>
      <c r="C83" s="77" t="s">
        <v>470</v>
      </c>
      <c r="D83" s="78">
        <v>3663860867</v>
      </c>
      <c r="E83" s="78">
        <v>3593469000</v>
      </c>
      <c r="F83" s="78">
        <v>3593469000</v>
      </c>
      <c r="G83" s="78">
        <v>3593469000</v>
      </c>
      <c r="H83" s="80"/>
    </row>
    <row r="84" spans="1:8" ht="31.5">
      <c r="A84" s="79"/>
      <c r="B84" s="79"/>
      <c r="C84" s="83" t="s">
        <v>471</v>
      </c>
      <c r="D84" s="78">
        <v>390595150</v>
      </c>
      <c r="E84" s="78">
        <v>378877000</v>
      </c>
      <c r="F84" s="78">
        <v>378877000</v>
      </c>
      <c r="G84" s="78">
        <v>378877000</v>
      </c>
      <c r="H84" s="80"/>
    </row>
    <row r="85" spans="1:8" ht="47.25">
      <c r="A85" s="79"/>
      <c r="B85" s="79"/>
      <c r="C85" s="83" t="s">
        <v>472</v>
      </c>
      <c r="D85" s="78">
        <v>271558000</v>
      </c>
      <c r="E85" s="78">
        <v>263411000</v>
      </c>
      <c r="F85" s="78">
        <v>263411000</v>
      </c>
      <c r="G85" s="78">
        <v>263411000</v>
      </c>
      <c r="H85" s="80"/>
    </row>
    <row r="86" spans="1:8" s="87" customFormat="1" ht="47.25">
      <c r="A86" s="85">
        <v>22</v>
      </c>
      <c r="B86" s="85"/>
      <c r="C86" s="74" t="s">
        <v>473</v>
      </c>
      <c r="D86" s="86"/>
      <c r="E86" s="86"/>
      <c r="F86" s="86"/>
      <c r="G86" s="86"/>
      <c r="H86" s="88"/>
    </row>
    <row r="87" spans="1:8" ht="31.5">
      <c r="A87" s="79"/>
      <c r="B87" s="79"/>
      <c r="C87" s="77" t="s">
        <v>457</v>
      </c>
      <c r="D87" s="78">
        <v>170000000</v>
      </c>
      <c r="E87" s="78">
        <v>164900000</v>
      </c>
      <c r="F87" s="78">
        <v>164900000</v>
      </c>
      <c r="G87" s="78">
        <v>164900000</v>
      </c>
      <c r="H87" s="80"/>
    </row>
    <row r="88" spans="1:8" s="87" customFormat="1" ht="47.25">
      <c r="A88" s="85">
        <v>23</v>
      </c>
      <c r="B88" s="85"/>
      <c r="C88" s="74" t="s">
        <v>474</v>
      </c>
      <c r="D88" s="86"/>
      <c r="E88" s="86"/>
      <c r="F88" s="86"/>
      <c r="G88" s="86"/>
      <c r="H88" s="88"/>
    </row>
    <row r="89" spans="1:8" ht="31.5">
      <c r="A89" s="79"/>
      <c r="B89" s="79"/>
      <c r="C89" s="77" t="s">
        <v>475</v>
      </c>
      <c r="D89" s="78">
        <v>170000000</v>
      </c>
      <c r="E89" s="78">
        <v>164900000</v>
      </c>
      <c r="F89" s="78">
        <v>164900000</v>
      </c>
      <c r="G89" s="78">
        <v>164900000</v>
      </c>
      <c r="H89" s="80"/>
    </row>
    <row r="90" spans="1:8" s="87" customFormat="1" ht="47.25">
      <c r="A90" s="85">
        <v>24</v>
      </c>
      <c r="B90" s="85"/>
      <c r="C90" s="74" t="s">
        <v>476</v>
      </c>
      <c r="D90" s="86"/>
      <c r="E90" s="86"/>
      <c r="F90" s="86"/>
      <c r="G90" s="86"/>
      <c r="H90" s="88"/>
    </row>
    <row r="91" spans="1:8" ht="31.5">
      <c r="A91" s="79"/>
      <c r="B91" s="79"/>
      <c r="C91" s="77" t="s">
        <v>457</v>
      </c>
      <c r="D91" s="78">
        <v>170000000</v>
      </c>
      <c r="E91" s="78">
        <v>164900000</v>
      </c>
      <c r="F91" s="78">
        <v>164900000</v>
      </c>
      <c r="G91" s="78">
        <v>164900000</v>
      </c>
      <c r="H91" s="80"/>
    </row>
    <row r="92" spans="1:8" s="87" customFormat="1" ht="47.25">
      <c r="A92" s="85">
        <v>25</v>
      </c>
      <c r="B92" s="85"/>
      <c r="C92" s="74" t="s">
        <v>477</v>
      </c>
      <c r="D92" s="86"/>
      <c r="E92" s="86"/>
      <c r="F92" s="86"/>
      <c r="G92" s="86"/>
      <c r="H92" s="88"/>
    </row>
    <row r="93" spans="1:8" ht="31.5">
      <c r="A93" s="79"/>
      <c r="B93" s="79"/>
      <c r="C93" s="77" t="s">
        <v>478</v>
      </c>
      <c r="D93" s="78">
        <v>170000000</v>
      </c>
      <c r="E93" s="78">
        <v>164900000</v>
      </c>
      <c r="F93" s="78">
        <v>164900000</v>
      </c>
      <c r="G93" s="78">
        <v>164900000</v>
      </c>
      <c r="H93" s="80"/>
    </row>
    <row r="94" spans="1:8" s="87" customFormat="1" ht="47.25">
      <c r="A94" s="85">
        <v>26</v>
      </c>
      <c r="B94" s="85"/>
      <c r="C94" s="74" t="s">
        <v>479</v>
      </c>
      <c r="D94" s="86"/>
      <c r="E94" s="86"/>
      <c r="F94" s="86"/>
      <c r="G94" s="86"/>
      <c r="H94" s="88"/>
    </row>
    <row r="95" spans="1:8" ht="31.5">
      <c r="A95" s="79"/>
      <c r="B95" s="79"/>
      <c r="C95" s="77" t="s">
        <v>480</v>
      </c>
      <c r="D95" s="78">
        <v>170000000</v>
      </c>
      <c r="E95" s="78">
        <v>164900000</v>
      </c>
      <c r="F95" s="78">
        <v>164900000</v>
      </c>
      <c r="G95" s="78">
        <v>164900000</v>
      </c>
      <c r="H95" s="80"/>
    </row>
    <row r="96" spans="1:8" s="87" customFormat="1" ht="31.5">
      <c r="A96" s="85">
        <v>27</v>
      </c>
      <c r="B96" s="85"/>
      <c r="C96" s="74" t="s">
        <v>481</v>
      </c>
      <c r="D96" s="86"/>
      <c r="E96" s="86"/>
      <c r="F96" s="86"/>
      <c r="G96" s="86"/>
      <c r="H96" s="88"/>
    </row>
    <row r="97" spans="1:8" ht="31.5">
      <c r="A97" s="79"/>
      <c r="B97" s="79"/>
      <c r="C97" s="77" t="s">
        <v>457</v>
      </c>
      <c r="D97" s="78">
        <v>170000000</v>
      </c>
      <c r="E97" s="78">
        <v>164900000</v>
      </c>
      <c r="F97" s="78">
        <v>164900000</v>
      </c>
      <c r="G97" s="78">
        <v>164900000</v>
      </c>
      <c r="H97" s="80"/>
    </row>
    <row r="98" spans="1:8" s="87" customFormat="1" ht="31.5">
      <c r="A98" s="85">
        <v>28</v>
      </c>
      <c r="B98" s="85"/>
      <c r="C98" s="74" t="s">
        <v>482</v>
      </c>
      <c r="D98" s="86"/>
      <c r="E98" s="86"/>
      <c r="F98" s="86"/>
      <c r="G98" s="86"/>
      <c r="H98" s="88"/>
    </row>
    <row r="99" spans="1:8" ht="31.5">
      <c r="A99" s="79"/>
      <c r="B99" s="79"/>
      <c r="C99" s="77" t="s">
        <v>480</v>
      </c>
      <c r="D99" s="78">
        <v>170000000</v>
      </c>
      <c r="E99" s="78">
        <v>164900000</v>
      </c>
      <c r="F99" s="78">
        <v>164900000</v>
      </c>
      <c r="G99" s="78">
        <v>164900000</v>
      </c>
      <c r="H99" s="80"/>
    </row>
    <row r="100" spans="1:8" s="87" customFormat="1" ht="47.25">
      <c r="A100" s="85">
        <v>29</v>
      </c>
      <c r="B100" s="85"/>
      <c r="C100" s="74" t="s">
        <v>483</v>
      </c>
      <c r="D100" s="86"/>
      <c r="E100" s="86"/>
      <c r="F100" s="86"/>
      <c r="G100" s="86"/>
      <c r="H100" s="88"/>
    </row>
    <row r="101" spans="1:8" ht="31.5">
      <c r="A101" s="79"/>
      <c r="B101" s="79"/>
      <c r="C101" s="77" t="s">
        <v>475</v>
      </c>
      <c r="D101" s="78">
        <v>170000000</v>
      </c>
      <c r="E101" s="78">
        <v>164900000</v>
      </c>
      <c r="F101" s="78">
        <v>164900000</v>
      </c>
      <c r="G101" s="78">
        <v>164900000</v>
      </c>
      <c r="H101" s="80"/>
    </row>
    <row r="102" spans="1:8" s="87" customFormat="1" ht="31.5">
      <c r="A102" s="85">
        <v>30</v>
      </c>
      <c r="B102" s="85"/>
      <c r="C102" s="74" t="s">
        <v>484</v>
      </c>
      <c r="D102" s="86"/>
      <c r="E102" s="86"/>
      <c r="F102" s="86"/>
      <c r="G102" s="86"/>
      <c r="H102" s="88"/>
    </row>
    <row r="103" spans="1:8" ht="31.5">
      <c r="A103" s="79"/>
      <c r="B103" s="79"/>
      <c r="C103" s="77" t="s">
        <v>470</v>
      </c>
      <c r="D103" s="78">
        <v>3146025681</v>
      </c>
      <c r="E103" s="78">
        <v>3083000000</v>
      </c>
      <c r="F103" s="78">
        <v>3083000000</v>
      </c>
      <c r="G103" s="78">
        <v>3083000000</v>
      </c>
      <c r="H103" s="80"/>
    </row>
    <row r="104" spans="1:8" ht="31.5">
      <c r="A104" s="79"/>
      <c r="B104" s="79"/>
      <c r="C104" s="83" t="s">
        <v>465</v>
      </c>
      <c r="D104" s="78">
        <v>390595150</v>
      </c>
      <c r="E104" s="78">
        <v>378877000</v>
      </c>
      <c r="F104" s="78">
        <v>378877000</v>
      </c>
      <c r="G104" s="78">
        <v>378877000</v>
      </c>
      <c r="H104" s="80"/>
    </row>
    <row r="105" spans="1:8" ht="31.5">
      <c r="A105" s="79"/>
      <c r="B105" s="79"/>
      <c r="C105" s="83" t="s">
        <v>466</v>
      </c>
      <c r="D105" s="78">
        <v>282526000</v>
      </c>
      <c r="E105" s="78">
        <v>274050000</v>
      </c>
      <c r="F105" s="78">
        <v>274050000</v>
      </c>
      <c r="G105" s="78">
        <v>274050000</v>
      </c>
      <c r="H105" s="80"/>
    </row>
    <row r="106" spans="1:8" s="87" customFormat="1" ht="31.5">
      <c r="A106" s="85">
        <v>31</v>
      </c>
      <c r="B106" s="85"/>
      <c r="C106" s="74" t="s">
        <v>485</v>
      </c>
      <c r="D106" s="86"/>
      <c r="E106" s="86"/>
      <c r="F106" s="86"/>
      <c r="G106" s="86"/>
      <c r="H106" s="88"/>
    </row>
    <row r="107" spans="1:8" ht="16.5">
      <c r="A107" s="79"/>
      <c r="B107" s="79"/>
      <c r="C107" s="77" t="s">
        <v>486</v>
      </c>
      <c r="D107" s="78">
        <v>11555124003</v>
      </c>
      <c r="E107" s="78">
        <v>11440937000</v>
      </c>
      <c r="F107" s="78">
        <v>11440937000</v>
      </c>
      <c r="G107" s="78">
        <v>11440937000</v>
      </c>
      <c r="H107" s="80"/>
    </row>
    <row r="108" spans="1:8" ht="47.25">
      <c r="A108" s="79"/>
      <c r="B108" s="79"/>
      <c r="C108" s="77" t="s">
        <v>487</v>
      </c>
      <c r="D108" s="78">
        <v>574268843</v>
      </c>
      <c r="E108" s="78">
        <v>556895000</v>
      </c>
      <c r="F108" s="78">
        <v>556895000</v>
      </c>
      <c r="G108" s="78">
        <v>556895000</v>
      </c>
      <c r="H108" s="80"/>
    </row>
    <row r="109" spans="1:8" s="87" customFormat="1" ht="47.25">
      <c r="A109" s="85">
        <v>32</v>
      </c>
      <c r="B109" s="85"/>
      <c r="C109" s="74" t="s">
        <v>488</v>
      </c>
      <c r="D109" s="86"/>
      <c r="E109" s="86"/>
      <c r="F109" s="86"/>
      <c r="G109" s="86"/>
      <c r="H109" s="88"/>
    </row>
    <row r="110" spans="1:8" ht="31.5">
      <c r="A110" s="79"/>
      <c r="B110" s="79"/>
      <c r="C110" s="77" t="s">
        <v>489</v>
      </c>
      <c r="D110" s="78">
        <v>170000000</v>
      </c>
      <c r="E110" s="78">
        <v>164900000</v>
      </c>
      <c r="F110" s="78">
        <v>164900000</v>
      </c>
      <c r="G110" s="78">
        <v>164900000</v>
      </c>
      <c r="H110" s="80"/>
    </row>
    <row r="111" spans="1:8" s="87" customFormat="1" ht="31.5">
      <c r="A111" s="85">
        <v>33</v>
      </c>
      <c r="B111" s="85"/>
      <c r="C111" s="74" t="s">
        <v>490</v>
      </c>
      <c r="D111" s="86"/>
      <c r="E111" s="86"/>
      <c r="F111" s="86"/>
      <c r="G111" s="86"/>
      <c r="H111" s="88"/>
    </row>
    <row r="112" spans="1:8" ht="63">
      <c r="A112" s="79"/>
      <c r="B112" s="79"/>
      <c r="C112" s="77" t="s">
        <v>491</v>
      </c>
      <c r="D112" s="78">
        <v>17253527138</v>
      </c>
      <c r="E112" s="78">
        <v>17083269000</v>
      </c>
      <c r="F112" s="78">
        <v>17083269000</v>
      </c>
      <c r="G112" s="78">
        <v>17083269000</v>
      </c>
      <c r="H112" s="80"/>
    </row>
    <row r="113" spans="1:8" ht="47.25">
      <c r="A113" s="79"/>
      <c r="B113" s="79"/>
      <c r="C113" s="77" t="s">
        <v>492</v>
      </c>
      <c r="D113" s="78">
        <v>803637886</v>
      </c>
      <c r="E113" s="78">
        <v>773706000</v>
      </c>
      <c r="F113" s="78">
        <v>773706000</v>
      </c>
      <c r="G113" s="78">
        <v>773706000</v>
      </c>
      <c r="H113" s="80"/>
    </row>
    <row r="114" spans="1:8" ht="47.25">
      <c r="A114" s="79"/>
      <c r="B114" s="79"/>
      <c r="C114" s="77" t="s">
        <v>493</v>
      </c>
      <c r="D114" s="78">
        <v>548596727</v>
      </c>
      <c r="E114" s="78">
        <v>546557000</v>
      </c>
      <c r="F114" s="78">
        <v>546557000</v>
      </c>
      <c r="G114" s="78">
        <v>546557000</v>
      </c>
      <c r="H114" s="80"/>
    </row>
    <row r="115" spans="1:8" s="87" customFormat="1" ht="31.5">
      <c r="A115" s="85">
        <v>34</v>
      </c>
      <c r="B115" s="85"/>
      <c r="C115" s="74" t="s">
        <v>494</v>
      </c>
      <c r="D115" s="86"/>
      <c r="E115" s="86"/>
      <c r="F115" s="86"/>
      <c r="G115" s="86"/>
      <c r="H115" s="88"/>
    </row>
    <row r="116" spans="1:8" ht="16.5">
      <c r="A116" s="79"/>
      <c r="B116" s="79"/>
      <c r="C116" s="77" t="s">
        <v>495</v>
      </c>
      <c r="D116" s="78">
        <v>8964869396</v>
      </c>
      <c r="E116" s="78">
        <v>8785245000</v>
      </c>
      <c r="F116" s="78">
        <v>8785245000</v>
      </c>
      <c r="G116" s="78">
        <v>8785245000</v>
      </c>
      <c r="H116" s="80"/>
    </row>
    <row r="117" spans="1:8" s="87" customFormat="1" ht="63">
      <c r="A117" s="85">
        <v>35</v>
      </c>
      <c r="B117" s="85"/>
      <c r="C117" s="74" t="s">
        <v>496</v>
      </c>
      <c r="D117" s="86"/>
      <c r="E117" s="86"/>
      <c r="F117" s="86"/>
      <c r="G117" s="86"/>
      <c r="H117" s="88"/>
    </row>
    <row r="118" spans="1:8" ht="16.5">
      <c r="A118" s="79"/>
      <c r="B118" s="79"/>
      <c r="C118" s="77" t="s">
        <v>497</v>
      </c>
      <c r="D118" s="78">
        <v>9492877777</v>
      </c>
      <c r="E118" s="78">
        <v>9442700000</v>
      </c>
      <c r="F118" s="78">
        <v>9442700000</v>
      </c>
      <c r="G118" s="78">
        <v>9442700000</v>
      </c>
      <c r="H118" s="80"/>
    </row>
    <row r="119" spans="1:8" ht="63">
      <c r="A119" s="79"/>
      <c r="B119" s="79"/>
      <c r="C119" s="77" t="s">
        <v>498</v>
      </c>
      <c r="D119" s="78">
        <v>968417431</v>
      </c>
      <c r="E119" s="78">
        <v>939316000</v>
      </c>
      <c r="F119" s="78">
        <v>939316000</v>
      </c>
      <c r="G119" s="78">
        <v>939316000</v>
      </c>
      <c r="H119" s="80"/>
    </row>
    <row r="120" spans="1:8" s="87" customFormat="1" ht="31.5">
      <c r="A120" s="85">
        <v>36</v>
      </c>
      <c r="B120" s="85"/>
      <c r="C120" s="74" t="s">
        <v>499</v>
      </c>
      <c r="D120" s="86"/>
      <c r="E120" s="86"/>
      <c r="F120" s="86"/>
      <c r="G120" s="86"/>
      <c r="H120" s="88"/>
    </row>
    <row r="121" spans="1:8" ht="16.5">
      <c r="A121" s="79"/>
      <c r="B121" s="79"/>
      <c r="C121" s="77" t="s">
        <v>500</v>
      </c>
      <c r="D121" s="78">
        <v>996810254</v>
      </c>
      <c r="E121" s="78">
        <v>966905000</v>
      </c>
      <c r="F121" s="78">
        <v>966905000</v>
      </c>
      <c r="G121" s="78">
        <v>966905000</v>
      </c>
      <c r="H121" s="80"/>
    </row>
    <row r="122" spans="1:8" s="87" customFormat="1" ht="31.5">
      <c r="A122" s="85">
        <v>37</v>
      </c>
      <c r="B122" s="85"/>
      <c r="C122" s="74" t="s">
        <v>501</v>
      </c>
      <c r="D122" s="86"/>
      <c r="E122" s="86"/>
      <c r="F122" s="86"/>
      <c r="G122" s="86"/>
      <c r="H122" s="88"/>
    </row>
    <row r="123" spans="1:8" ht="16.5">
      <c r="A123" s="79"/>
      <c r="B123" s="79"/>
      <c r="C123" s="77" t="s">
        <v>502</v>
      </c>
      <c r="D123" s="78">
        <v>4027878794</v>
      </c>
      <c r="E123" s="78">
        <v>3987150000</v>
      </c>
      <c r="F123" s="78">
        <v>3987150000</v>
      </c>
      <c r="G123" s="78">
        <v>3987150000</v>
      </c>
      <c r="H123" s="80"/>
    </row>
    <row r="124" spans="1:8" ht="47.25">
      <c r="A124" s="79"/>
      <c r="B124" s="79"/>
      <c r="C124" s="77" t="s">
        <v>503</v>
      </c>
      <c r="D124" s="78">
        <v>620400000</v>
      </c>
      <c r="E124" s="78">
        <v>601788000</v>
      </c>
      <c r="F124" s="78">
        <v>601788000</v>
      </c>
      <c r="G124" s="78">
        <v>601788000</v>
      </c>
      <c r="H124" s="80"/>
    </row>
    <row r="125" spans="1:8" s="87" customFormat="1" ht="47.25">
      <c r="A125" s="85">
        <v>38</v>
      </c>
      <c r="B125" s="85"/>
      <c r="C125" s="74" t="s">
        <v>504</v>
      </c>
      <c r="D125" s="86"/>
      <c r="E125" s="86"/>
      <c r="F125" s="86"/>
      <c r="G125" s="86"/>
      <c r="H125" s="88"/>
    </row>
    <row r="126" spans="1:8" ht="31.5">
      <c r="A126" s="79"/>
      <c r="B126" s="79"/>
      <c r="C126" s="77" t="s">
        <v>505</v>
      </c>
      <c r="D126" s="78">
        <v>999845000</v>
      </c>
      <c r="E126" s="78">
        <v>969849000</v>
      </c>
      <c r="F126" s="78">
        <v>969849000</v>
      </c>
      <c r="G126" s="78">
        <v>969849000</v>
      </c>
      <c r="H126" s="80"/>
    </row>
    <row r="127" spans="1:8" ht="63">
      <c r="A127" s="79"/>
      <c r="B127" s="79"/>
      <c r="C127" s="77" t="s">
        <v>506</v>
      </c>
      <c r="D127" s="78">
        <v>2805208000</v>
      </c>
      <c r="E127" s="78">
        <v>2789551000</v>
      </c>
      <c r="F127" s="78">
        <v>2789551000</v>
      </c>
      <c r="G127" s="78">
        <v>2789551000</v>
      </c>
      <c r="H127" s="80"/>
    </row>
    <row r="128" spans="1:8" s="87" customFormat="1" ht="31.5">
      <c r="A128" s="85">
        <v>39</v>
      </c>
      <c r="B128" s="85"/>
      <c r="C128" s="74" t="s">
        <v>507</v>
      </c>
      <c r="D128" s="86"/>
      <c r="E128" s="86"/>
      <c r="F128" s="86"/>
      <c r="G128" s="86"/>
      <c r="H128" s="88"/>
    </row>
    <row r="129" spans="1:8" ht="16.5">
      <c r="A129" s="79"/>
      <c r="B129" s="79"/>
      <c r="C129" s="77" t="s">
        <v>500</v>
      </c>
      <c r="D129" s="78">
        <v>805882128</v>
      </c>
      <c r="E129" s="78">
        <v>781705000</v>
      </c>
      <c r="F129" s="78">
        <v>781705000</v>
      </c>
      <c r="G129" s="78">
        <v>781705000</v>
      </c>
      <c r="H129" s="80"/>
    </row>
    <row r="130" spans="1:8" s="87" customFormat="1" ht="63">
      <c r="A130" s="85">
        <v>40</v>
      </c>
      <c r="B130" s="85"/>
      <c r="C130" s="74" t="s">
        <v>508</v>
      </c>
      <c r="D130" s="86"/>
      <c r="E130" s="86"/>
      <c r="F130" s="86"/>
      <c r="G130" s="86"/>
      <c r="H130" s="88"/>
    </row>
    <row r="131" spans="1:8" ht="16.5">
      <c r="A131" s="79"/>
      <c r="B131" s="79"/>
      <c r="C131" s="77" t="s">
        <v>509</v>
      </c>
      <c r="D131" s="78">
        <v>1461176456</v>
      </c>
      <c r="E131" s="78">
        <v>1431205000</v>
      </c>
      <c r="F131" s="78">
        <v>1431205000</v>
      </c>
      <c r="G131" s="78">
        <v>1431205000</v>
      </c>
      <c r="H131" s="80"/>
    </row>
    <row r="132" spans="1:8" s="87" customFormat="1" ht="31.5">
      <c r="A132" s="85">
        <v>41</v>
      </c>
      <c r="B132" s="85"/>
      <c r="C132" s="74" t="s">
        <v>371</v>
      </c>
      <c r="D132" s="86"/>
      <c r="E132" s="86"/>
      <c r="F132" s="86"/>
      <c r="G132" s="86"/>
      <c r="H132" s="88"/>
    </row>
    <row r="133" spans="1:8" ht="16.5">
      <c r="A133" s="79"/>
      <c r="B133" s="79"/>
      <c r="C133" s="77" t="s">
        <v>502</v>
      </c>
      <c r="D133" s="78">
        <v>3256262678</v>
      </c>
      <c r="E133" s="78">
        <v>3220213000</v>
      </c>
      <c r="F133" s="78">
        <v>3220213000</v>
      </c>
      <c r="G133" s="78">
        <v>3220213000</v>
      </c>
      <c r="H133" s="80"/>
    </row>
    <row r="134" spans="1:8" s="87" customFormat="1" ht="63">
      <c r="A134" s="85">
        <v>42</v>
      </c>
      <c r="B134" s="85"/>
      <c r="C134" s="74" t="s">
        <v>510</v>
      </c>
      <c r="D134" s="86"/>
      <c r="E134" s="86"/>
      <c r="F134" s="86"/>
      <c r="G134" s="86"/>
      <c r="H134" s="88"/>
    </row>
    <row r="135" spans="1:8" ht="16.5">
      <c r="A135" s="79"/>
      <c r="B135" s="79"/>
      <c r="C135" s="77" t="s">
        <v>497</v>
      </c>
      <c r="D135" s="78">
        <v>23290948000</v>
      </c>
      <c r="E135" s="78">
        <v>23262907000</v>
      </c>
      <c r="F135" s="78">
        <v>23262907000</v>
      </c>
      <c r="G135" s="78">
        <v>23262907000</v>
      </c>
      <c r="H135" s="80"/>
    </row>
    <row r="136" spans="1:8" ht="47.25">
      <c r="A136" s="79"/>
      <c r="B136" s="79"/>
      <c r="C136" s="77" t="s">
        <v>511</v>
      </c>
      <c r="D136" s="78">
        <v>614027000</v>
      </c>
      <c r="E136" s="78">
        <v>612398000</v>
      </c>
      <c r="F136" s="78">
        <v>612398000</v>
      </c>
      <c r="G136" s="78">
        <v>612398000</v>
      </c>
      <c r="H136" s="80"/>
    </row>
    <row r="137" spans="1:8" s="87" customFormat="1" ht="47.25">
      <c r="A137" s="85">
        <v>43</v>
      </c>
      <c r="B137" s="85"/>
      <c r="C137" s="74" t="s">
        <v>512</v>
      </c>
      <c r="D137" s="86"/>
      <c r="E137" s="86"/>
      <c r="F137" s="86"/>
      <c r="G137" s="86"/>
      <c r="H137" s="88"/>
    </row>
    <row r="138" spans="1:8" ht="16.5">
      <c r="A138" s="79"/>
      <c r="B138" s="79"/>
      <c r="C138" s="77" t="s">
        <v>513</v>
      </c>
      <c r="D138" s="78">
        <v>10578595579</v>
      </c>
      <c r="E138" s="78">
        <v>10530658000</v>
      </c>
      <c r="F138" s="78">
        <v>10530658000</v>
      </c>
      <c r="G138" s="78">
        <v>10530658000</v>
      </c>
      <c r="H138" s="80"/>
    </row>
    <row r="139" spans="1:8" s="87" customFormat="1" ht="31.5">
      <c r="A139" s="85">
        <v>44</v>
      </c>
      <c r="B139" s="85"/>
      <c r="C139" s="74" t="s">
        <v>514</v>
      </c>
      <c r="D139" s="86"/>
      <c r="E139" s="86"/>
      <c r="F139" s="86"/>
      <c r="G139" s="86"/>
      <c r="H139" s="88"/>
    </row>
    <row r="140" spans="1:8" ht="16.5">
      <c r="A140" s="79"/>
      <c r="B140" s="79"/>
      <c r="C140" s="77" t="s">
        <v>495</v>
      </c>
      <c r="D140" s="78">
        <v>5462671544</v>
      </c>
      <c r="E140" s="78">
        <v>5423840000</v>
      </c>
      <c r="F140" s="78">
        <v>5423840000</v>
      </c>
      <c r="G140" s="78">
        <v>5423840000</v>
      </c>
      <c r="H140" s="80"/>
    </row>
    <row r="141" spans="1:8" s="87" customFormat="1" ht="31.5">
      <c r="A141" s="85">
        <v>45</v>
      </c>
      <c r="B141" s="85"/>
      <c r="C141" s="74" t="s">
        <v>515</v>
      </c>
      <c r="D141" s="86"/>
      <c r="E141" s="86"/>
      <c r="F141" s="86"/>
      <c r="G141" s="86"/>
      <c r="H141" s="88"/>
    </row>
    <row r="142" spans="1:8" ht="31.5">
      <c r="A142" s="79"/>
      <c r="B142" s="79"/>
      <c r="C142" s="77" t="s">
        <v>516</v>
      </c>
      <c r="D142" s="78">
        <v>3846975307</v>
      </c>
      <c r="E142" s="78">
        <v>3807739000</v>
      </c>
      <c r="F142" s="78">
        <v>3807739000</v>
      </c>
      <c r="G142" s="78">
        <v>3807739000</v>
      </c>
      <c r="H142" s="80"/>
    </row>
    <row r="143" spans="1:8" s="87" customFormat="1" ht="63">
      <c r="A143" s="85">
        <v>46</v>
      </c>
      <c r="B143" s="85"/>
      <c r="C143" s="74" t="s">
        <v>363</v>
      </c>
      <c r="D143" s="86"/>
      <c r="E143" s="86"/>
      <c r="F143" s="86"/>
      <c r="G143" s="86"/>
      <c r="H143" s="88"/>
    </row>
    <row r="144" spans="1:8" ht="78.75">
      <c r="A144" s="79"/>
      <c r="B144" s="79"/>
      <c r="C144" s="77" t="s">
        <v>517</v>
      </c>
      <c r="D144" s="78">
        <v>10782608730</v>
      </c>
      <c r="E144" s="78">
        <v>10779779000</v>
      </c>
      <c r="F144" s="78">
        <v>10779779000</v>
      </c>
      <c r="G144" s="78">
        <v>10779779000</v>
      </c>
      <c r="H144" s="80"/>
    </row>
    <row r="145" spans="1:8" ht="31.5">
      <c r="A145" s="79"/>
      <c r="B145" s="79"/>
      <c r="C145" s="77" t="s">
        <v>518</v>
      </c>
      <c r="D145" s="78">
        <v>1930485537</v>
      </c>
      <c r="E145" s="78">
        <v>1918175000</v>
      </c>
      <c r="F145" s="78">
        <v>1918175000</v>
      </c>
      <c r="G145" s="78">
        <v>1918175000</v>
      </c>
      <c r="H145" s="80"/>
    </row>
    <row r="146" spans="1:8" s="87" customFormat="1" ht="78.75">
      <c r="A146" s="85">
        <v>47</v>
      </c>
      <c r="B146" s="85"/>
      <c r="C146" s="74" t="s">
        <v>519</v>
      </c>
      <c r="D146" s="86"/>
      <c r="E146" s="86"/>
      <c r="F146" s="86"/>
      <c r="G146" s="86"/>
      <c r="H146" s="88"/>
    </row>
    <row r="147" spans="1:8" ht="110.25">
      <c r="A147" s="79"/>
      <c r="B147" s="79"/>
      <c r="C147" s="77" t="s">
        <v>520</v>
      </c>
      <c r="D147" s="78">
        <v>10475476000</v>
      </c>
      <c r="E147" s="78">
        <v>10329818000</v>
      </c>
      <c r="F147" s="78">
        <v>10329818000</v>
      </c>
      <c r="G147" s="78">
        <v>10329818000</v>
      </c>
      <c r="H147" s="80"/>
    </row>
  </sheetData>
  <sheetProtection/>
  <mergeCells count="12">
    <mergeCell ref="B7:B8"/>
    <mergeCell ref="F7:F8"/>
    <mergeCell ref="G7:G8"/>
    <mergeCell ref="H7:H8"/>
    <mergeCell ref="A4:H4"/>
    <mergeCell ref="F1:H1"/>
    <mergeCell ref="G6:H6"/>
    <mergeCell ref="D7:D8"/>
    <mergeCell ref="A7:A8"/>
    <mergeCell ref="C7:C8"/>
    <mergeCell ref="E7:E8"/>
    <mergeCell ref="A5:H5"/>
  </mergeCells>
  <printOptions horizontalCentered="1"/>
  <pageMargins left="0.3937007874015748" right="0.2362204724409449" top="0.5118110236220472" bottom="0.5118110236220472" header="0.3937007874015748" footer="0.3937007874015748"/>
  <pageSetup horizontalDpi="1200" verticalDpi="1200" orientation="portrait" scale="95" r:id="rId4"/>
  <headerFooter alignWithMargins="0">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A1:J129"/>
  <sheetViews>
    <sheetView zoomScale="80" zoomScaleNormal="80" zoomScalePageLayoutView="0" workbookViewId="0" topLeftCell="A1">
      <selection activeCell="A5" sqref="A5:J5"/>
    </sheetView>
  </sheetViews>
  <sheetFormatPr defaultColWidth="9.00390625" defaultRowHeight="12.75"/>
  <cols>
    <col min="1" max="1" width="3.375" style="32" customWidth="1"/>
    <col min="2" max="2" width="52.875" style="28" customWidth="1"/>
    <col min="3" max="9" width="13.25390625" style="28" customWidth="1"/>
    <col min="10" max="10" width="8.875" style="28" customWidth="1"/>
    <col min="11" max="16384" width="9.125" style="28" customWidth="1"/>
  </cols>
  <sheetData>
    <row r="1" spans="1:10" s="18" customFormat="1" ht="15.75">
      <c r="A1" s="326" t="s">
        <v>398</v>
      </c>
      <c r="B1" s="326"/>
      <c r="H1" s="327" t="s">
        <v>73</v>
      </c>
      <c r="I1" s="327"/>
      <c r="J1" s="327"/>
    </row>
    <row r="2" spans="1:2" s="18" customFormat="1" ht="15.75">
      <c r="A2" s="326" t="s">
        <v>399</v>
      </c>
      <c r="B2" s="326"/>
    </row>
    <row r="3" s="18" customFormat="1" ht="15.75">
      <c r="A3" s="19"/>
    </row>
    <row r="4" spans="1:10" s="18" customFormat="1" ht="15.75">
      <c r="A4" s="301" t="s">
        <v>397</v>
      </c>
      <c r="B4" s="301"/>
      <c r="C4" s="301"/>
      <c r="D4" s="301"/>
      <c r="E4" s="301"/>
      <c r="F4" s="301"/>
      <c r="G4" s="301"/>
      <c r="H4" s="301"/>
      <c r="I4" s="301"/>
      <c r="J4" s="301"/>
    </row>
    <row r="5" spans="1:10" s="18" customFormat="1" ht="15.75">
      <c r="A5" s="299" t="s">
        <v>401</v>
      </c>
      <c r="B5" s="299"/>
      <c r="C5" s="299"/>
      <c r="D5" s="299"/>
      <c r="E5" s="299"/>
      <c r="F5" s="299"/>
      <c r="G5" s="299"/>
      <c r="H5" s="299"/>
      <c r="I5" s="299"/>
      <c r="J5" s="299"/>
    </row>
    <row r="6" spans="1:10" s="18" customFormat="1" ht="15.75">
      <c r="A6" s="19"/>
      <c r="I6" s="325" t="s">
        <v>68</v>
      </c>
      <c r="J6" s="325"/>
    </row>
    <row r="7" spans="1:10" s="18" customFormat="1" ht="15.75">
      <c r="A7" s="321"/>
      <c r="B7" s="321"/>
      <c r="C7" s="321" t="s">
        <v>86</v>
      </c>
      <c r="D7" s="321" t="s">
        <v>87</v>
      </c>
      <c r="E7" s="321" t="s">
        <v>395</v>
      </c>
      <c r="F7" s="317" t="s">
        <v>345</v>
      </c>
      <c r="G7" s="318"/>
      <c r="H7" s="317" t="s">
        <v>78</v>
      </c>
      <c r="I7" s="318"/>
      <c r="J7" s="321" t="s">
        <v>67</v>
      </c>
    </row>
    <row r="8" spans="1:10" s="18" customFormat="1" ht="19.5" customHeight="1">
      <c r="A8" s="322"/>
      <c r="B8" s="322"/>
      <c r="C8" s="322"/>
      <c r="D8" s="322"/>
      <c r="E8" s="322"/>
      <c r="F8" s="319"/>
      <c r="G8" s="320"/>
      <c r="H8" s="319"/>
      <c r="I8" s="320"/>
      <c r="J8" s="322"/>
    </row>
    <row r="9" spans="1:10" s="18" customFormat="1" ht="37.5" customHeight="1">
      <c r="A9" s="323"/>
      <c r="B9" s="323"/>
      <c r="C9" s="323"/>
      <c r="D9" s="323"/>
      <c r="E9" s="323"/>
      <c r="F9" s="29" t="s">
        <v>80</v>
      </c>
      <c r="G9" s="29" t="s">
        <v>81</v>
      </c>
      <c r="H9" s="29" t="s">
        <v>80</v>
      </c>
      <c r="I9" s="29" t="s">
        <v>81</v>
      </c>
      <c r="J9" s="323"/>
    </row>
    <row r="10" spans="1:10" s="18" customFormat="1" ht="15.75">
      <c r="A10" s="20">
        <v>1</v>
      </c>
      <c r="B10" s="20">
        <v>2</v>
      </c>
      <c r="C10" s="20">
        <v>3</v>
      </c>
      <c r="D10" s="20">
        <v>4</v>
      </c>
      <c r="E10" s="21">
        <v>5</v>
      </c>
      <c r="F10" s="22">
        <v>6</v>
      </c>
      <c r="G10" s="21">
        <v>7</v>
      </c>
      <c r="H10" s="22">
        <v>8</v>
      </c>
      <c r="I10" s="21">
        <v>9</v>
      </c>
      <c r="J10" s="21">
        <v>10</v>
      </c>
    </row>
    <row r="11" spans="1:10" s="17" customFormat="1" ht="15.75">
      <c r="A11" s="30"/>
      <c r="B11" s="24" t="s">
        <v>52</v>
      </c>
      <c r="C11" s="55">
        <f>C16</f>
        <v>0</v>
      </c>
      <c r="D11" s="55">
        <f aca="true" t="shared" si="0" ref="D11:J11">D16</f>
        <v>0</v>
      </c>
      <c r="E11" s="55">
        <f t="shared" si="0"/>
        <v>0</v>
      </c>
      <c r="F11" s="55">
        <f t="shared" si="0"/>
        <v>0</v>
      </c>
      <c r="G11" s="55">
        <f t="shared" si="0"/>
        <v>0</v>
      </c>
      <c r="H11" s="55">
        <f t="shared" si="0"/>
        <v>0</v>
      </c>
      <c r="I11" s="55">
        <f t="shared" si="0"/>
        <v>0</v>
      </c>
      <c r="J11" s="55">
        <f t="shared" si="0"/>
        <v>0</v>
      </c>
    </row>
    <row r="12" spans="1:10" s="17" customFormat="1" ht="15.75">
      <c r="A12" s="30" t="s">
        <v>56</v>
      </c>
      <c r="B12" s="26" t="s">
        <v>55</v>
      </c>
      <c r="C12" s="25"/>
      <c r="D12" s="25"/>
      <c r="E12" s="25"/>
      <c r="F12" s="25"/>
      <c r="G12" s="25"/>
      <c r="H12" s="25"/>
      <c r="I12" s="25"/>
      <c r="J12" s="25"/>
    </row>
    <row r="13" spans="1:10" s="17" customFormat="1" ht="15.75">
      <c r="A13" s="30">
        <v>1</v>
      </c>
      <c r="B13" s="23" t="s">
        <v>57</v>
      </c>
      <c r="C13" s="25"/>
      <c r="D13" s="25"/>
      <c r="E13" s="25"/>
      <c r="F13" s="25"/>
      <c r="G13" s="25"/>
      <c r="H13" s="25"/>
      <c r="I13" s="25"/>
      <c r="J13" s="25"/>
    </row>
    <row r="14" spans="1:10" s="17" customFormat="1" ht="15.75">
      <c r="A14" s="24" t="s">
        <v>58</v>
      </c>
      <c r="B14" s="25" t="s">
        <v>59</v>
      </c>
      <c r="C14" s="25"/>
      <c r="D14" s="25"/>
      <c r="E14" s="25"/>
      <c r="F14" s="25"/>
      <c r="G14" s="25"/>
      <c r="H14" s="25"/>
      <c r="I14" s="25"/>
      <c r="J14" s="25"/>
    </row>
    <row r="15" spans="1:10" s="18" customFormat="1" ht="15.75">
      <c r="A15" s="30">
        <v>1</v>
      </c>
      <c r="B15" s="23" t="s">
        <v>57</v>
      </c>
      <c r="C15" s="23"/>
      <c r="D15" s="23"/>
      <c r="E15" s="23"/>
      <c r="F15" s="23"/>
      <c r="G15" s="23"/>
      <c r="H15" s="23"/>
      <c r="I15" s="23"/>
      <c r="J15" s="23"/>
    </row>
    <row r="16" spans="1:10" s="17" customFormat="1" ht="15.75">
      <c r="A16" s="24" t="s">
        <v>60</v>
      </c>
      <c r="B16" s="25" t="s">
        <v>61</v>
      </c>
      <c r="C16" s="55">
        <f>C19+C48</f>
        <v>0</v>
      </c>
      <c r="D16" s="55">
        <f aca="true" t="shared" si="1" ref="D16:J16">D19+D48</f>
        <v>0</v>
      </c>
      <c r="E16" s="55">
        <f t="shared" si="1"/>
        <v>0</v>
      </c>
      <c r="F16" s="55">
        <f t="shared" si="1"/>
        <v>0</v>
      </c>
      <c r="G16" s="55">
        <f t="shared" si="1"/>
        <v>0</v>
      </c>
      <c r="H16" s="55">
        <f t="shared" si="1"/>
        <v>0</v>
      </c>
      <c r="I16" s="55">
        <f t="shared" si="1"/>
        <v>0</v>
      </c>
      <c r="J16" s="55">
        <f t="shared" si="1"/>
        <v>0</v>
      </c>
    </row>
    <row r="17" spans="1:10" s="18" customFormat="1" ht="15.75">
      <c r="A17" s="31" t="s">
        <v>62</v>
      </c>
      <c r="B17" s="27" t="s">
        <v>63</v>
      </c>
      <c r="C17" s="23"/>
      <c r="D17" s="23"/>
      <c r="E17" s="23"/>
      <c r="F17" s="23"/>
      <c r="G17" s="23"/>
      <c r="H17" s="23"/>
      <c r="I17" s="23"/>
      <c r="J17" s="23"/>
    </row>
    <row r="18" spans="1:10" ht="15.75">
      <c r="A18" s="30">
        <v>1</v>
      </c>
      <c r="B18" s="23" t="s">
        <v>57</v>
      </c>
      <c r="C18" s="23"/>
      <c r="D18" s="23"/>
      <c r="E18" s="23"/>
      <c r="F18" s="23"/>
      <c r="G18" s="23"/>
      <c r="H18" s="23"/>
      <c r="I18" s="23"/>
      <c r="J18" s="23"/>
    </row>
    <row r="19" spans="1:10" s="54" customFormat="1" ht="15.75">
      <c r="A19" s="31" t="s">
        <v>64</v>
      </c>
      <c r="B19" s="27" t="s">
        <v>65</v>
      </c>
      <c r="C19" s="53">
        <f>SUM(C20:C47)</f>
        <v>0</v>
      </c>
      <c r="D19" s="53">
        <f aca="true" t="shared" si="2" ref="D19:J19">SUM(D20:D47)</f>
        <v>0</v>
      </c>
      <c r="E19" s="53">
        <f t="shared" si="2"/>
        <v>0</v>
      </c>
      <c r="F19" s="53">
        <f t="shared" si="2"/>
        <v>0</v>
      </c>
      <c r="G19" s="53">
        <f t="shared" si="2"/>
        <v>0</v>
      </c>
      <c r="H19" s="53">
        <f t="shared" si="2"/>
        <v>0</v>
      </c>
      <c r="I19" s="53">
        <f t="shared" si="2"/>
        <v>0</v>
      </c>
      <c r="J19" s="53">
        <f t="shared" si="2"/>
        <v>0</v>
      </c>
    </row>
    <row r="20" spans="1:10" ht="15.75">
      <c r="A20" s="30"/>
      <c r="B20" s="23"/>
      <c r="C20" s="40"/>
      <c r="D20" s="40"/>
      <c r="E20" s="40"/>
      <c r="F20" s="40"/>
      <c r="G20" s="40"/>
      <c r="H20" s="40"/>
      <c r="I20" s="40"/>
      <c r="J20" s="23"/>
    </row>
    <row r="21" spans="1:10" ht="15.75">
      <c r="A21" s="30"/>
      <c r="B21" s="23"/>
      <c r="C21" s="40"/>
      <c r="D21" s="40"/>
      <c r="E21" s="40"/>
      <c r="F21" s="40"/>
      <c r="G21" s="40"/>
      <c r="H21" s="40"/>
      <c r="I21" s="40"/>
      <c r="J21" s="23"/>
    </row>
    <row r="22" spans="1:10" ht="15.75">
      <c r="A22" s="30"/>
      <c r="B22" s="23"/>
      <c r="C22" s="40"/>
      <c r="D22" s="40"/>
      <c r="E22" s="40"/>
      <c r="F22" s="40"/>
      <c r="G22" s="40"/>
      <c r="H22" s="40"/>
      <c r="I22" s="40"/>
      <c r="J22" s="23"/>
    </row>
    <row r="23" spans="1:10" ht="15.75">
      <c r="A23" s="30"/>
      <c r="B23" s="23"/>
      <c r="C23" s="40"/>
      <c r="D23" s="40"/>
      <c r="E23" s="40"/>
      <c r="F23" s="40"/>
      <c r="G23" s="40"/>
      <c r="H23" s="40"/>
      <c r="I23" s="40"/>
      <c r="J23" s="23"/>
    </row>
    <row r="24" spans="1:10" ht="15.75">
      <c r="A24" s="30"/>
      <c r="B24" s="23"/>
      <c r="C24" s="40"/>
      <c r="D24" s="40"/>
      <c r="E24" s="40"/>
      <c r="F24" s="40"/>
      <c r="G24" s="40"/>
      <c r="H24" s="40"/>
      <c r="I24" s="40"/>
      <c r="J24" s="23"/>
    </row>
    <row r="25" spans="1:10" ht="15.75">
      <c r="A25" s="30"/>
      <c r="B25" s="23"/>
      <c r="C25" s="40"/>
      <c r="D25" s="40"/>
      <c r="E25" s="40"/>
      <c r="F25" s="40"/>
      <c r="G25" s="40"/>
      <c r="H25" s="40"/>
      <c r="I25" s="40"/>
      <c r="J25" s="23"/>
    </row>
    <row r="26" spans="1:10" ht="15.75">
      <c r="A26" s="30"/>
      <c r="B26" s="23"/>
      <c r="C26" s="40"/>
      <c r="D26" s="40"/>
      <c r="E26" s="40"/>
      <c r="F26" s="40"/>
      <c r="G26" s="40"/>
      <c r="H26" s="40"/>
      <c r="I26" s="40"/>
      <c r="J26" s="23"/>
    </row>
    <row r="27" spans="1:10" ht="15.75">
      <c r="A27" s="30"/>
      <c r="B27" s="23"/>
      <c r="C27" s="40"/>
      <c r="D27" s="40"/>
      <c r="E27" s="40"/>
      <c r="F27" s="40"/>
      <c r="G27" s="40"/>
      <c r="H27" s="40"/>
      <c r="I27" s="40"/>
      <c r="J27" s="23"/>
    </row>
    <row r="28" spans="1:10" ht="15.75">
      <c r="A28" s="30"/>
      <c r="B28" s="43"/>
      <c r="C28" s="40"/>
      <c r="D28" s="40"/>
      <c r="E28" s="40"/>
      <c r="F28" s="40"/>
      <c r="G28" s="40"/>
      <c r="H28" s="40"/>
      <c r="I28" s="40"/>
      <c r="J28" s="23"/>
    </row>
    <row r="29" spans="1:10" ht="15.75">
      <c r="A29" s="30"/>
      <c r="B29" s="43"/>
      <c r="C29" s="40"/>
      <c r="D29" s="40"/>
      <c r="E29" s="40"/>
      <c r="F29" s="40"/>
      <c r="G29" s="40"/>
      <c r="H29" s="40"/>
      <c r="I29" s="40"/>
      <c r="J29" s="23"/>
    </row>
    <row r="30" spans="1:10" ht="15.75">
      <c r="A30" s="30"/>
      <c r="B30" s="23"/>
      <c r="C30" s="40"/>
      <c r="D30" s="40"/>
      <c r="E30" s="40"/>
      <c r="F30" s="40"/>
      <c r="G30" s="40"/>
      <c r="H30" s="40"/>
      <c r="I30" s="40"/>
      <c r="J30" s="23"/>
    </row>
    <row r="31" spans="1:10" ht="15.75">
      <c r="A31" s="30"/>
      <c r="B31" s="23"/>
      <c r="C31" s="40"/>
      <c r="D31" s="40"/>
      <c r="E31" s="40"/>
      <c r="F31" s="40"/>
      <c r="G31" s="40"/>
      <c r="H31" s="40"/>
      <c r="I31" s="40"/>
      <c r="J31" s="23"/>
    </row>
    <row r="32" spans="1:10" ht="15.75">
      <c r="A32" s="30"/>
      <c r="B32" s="23"/>
      <c r="C32" s="40"/>
      <c r="D32" s="40"/>
      <c r="E32" s="40"/>
      <c r="F32" s="40"/>
      <c r="G32" s="40"/>
      <c r="H32" s="40"/>
      <c r="I32" s="40"/>
      <c r="J32" s="23"/>
    </row>
    <row r="33" spans="1:10" ht="15.75">
      <c r="A33" s="30"/>
      <c r="B33" s="23"/>
      <c r="C33" s="40"/>
      <c r="D33" s="40"/>
      <c r="E33" s="40"/>
      <c r="F33" s="40"/>
      <c r="G33" s="40"/>
      <c r="H33" s="40"/>
      <c r="I33" s="40"/>
      <c r="J33" s="23"/>
    </row>
    <row r="34" spans="1:10" ht="15.75">
      <c r="A34" s="30"/>
      <c r="B34" s="23"/>
      <c r="C34" s="40"/>
      <c r="D34" s="40"/>
      <c r="E34" s="40"/>
      <c r="F34" s="40"/>
      <c r="G34" s="40"/>
      <c r="H34" s="40"/>
      <c r="I34" s="40"/>
      <c r="J34" s="23"/>
    </row>
    <row r="35" spans="1:10" ht="15.75">
      <c r="A35" s="30"/>
      <c r="B35" s="23"/>
      <c r="C35" s="40"/>
      <c r="D35" s="40"/>
      <c r="E35" s="40"/>
      <c r="F35" s="40"/>
      <c r="G35" s="40"/>
      <c r="H35" s="40"/>
      <c r="I35" s="40"/>
      <c r="J35" s="23"/>
    </row>
    <row r="36" spans="1:10" ht="15.75">
      <c r="A36" s="30"/>
      <c r="B36" s="23"/>
      <c r="C36" s="40"/>
      <c r="D36" s="40"/>
      <c r="E36" s="40"/>
      <c r="F36" s="40"/>
      <c r="G36" s="40"/>
      <c r="H36" s="40"/>
      <c r="I36" s="40"/>
      <c r="J36" s="23"/>
    </row>
    <row r="37" spans="1:10" ht="15.75">
      <c r="A37" s="30"/>
      <c r="B37" s="23"/>
      <c r="C37" s="40"/>
      <c r="D37" s="40"/>
      <c r="E37" s="40"/>
      <c r="F37" s="40"/>
      <c r="G37" s="40"/>
      <c r="H37" s="40"/>
      <c r="I37" s="40"/>
      <c r="J37" s="23"/>
    </row>
    <row r="38" spans="1:10" ht="15.75">
      <c r="A38" s="30"/>
      <c r="B38" s="23"/>
      <c r="C38" s="40"/>
      <c r="D38" s="40"/>
      <c r="E38" s="40"/>
      <c r="F38" s="40"/>
      <c r="G38" s="40"/>
      <c r="H38" s="40"/>
      <c r="I38" s="40"/>
      <c r="J38" s="23"/>
    </row>
    <row r="39" spans="1:10" ht="15.75">
      <c r="A39" s="30"/>
      <c r="B39" s="23"/>
      <c r="C39" s="40"/>
      <c r="D39" s="40"/>
      <c r="E39" s="40"/>
      <c r="F39" s="40"/>
      <c r="G39" s="40"/>
      <c r="H39" s="40"/>
      <c r="I39" s="40"/>
      <c r="J39" s="23"/>
    </row>
    <row r="40" spans="1:10" ht="15.75">
      <c r="A40" s="30"/>
      <c r="B40" s="23"/>
      <c r="C40" s="40"/>
      <c r="D40" s="40"/>
      <c r="E40" s="40"/>
      <c r="F40" s="40"/>
      <c r="G40" s="40"/>
      <c r="H40" s="40"/>
      <c r="I40" s="40"/>
      <c r="J40" s="23"/>
    </row>
    <row r="41" spans="1:10" ht="15.75">
      <c r="A41" s="30"/>
      <c r="B41" s="43"/>
      <c r="C41" s="40"/>
      <c r="D41" s="40"/>
      <c r="E41" s="40"/>
      <c r="F41" s="40"/>
      <c r="G41" s="40"/>
      <c r="H41" s="40"/>
      <c r="I41" s="40"/>
      <c r="J41" s="23"/>
    </row>
    <row r="42" spans="1:10" ht="15.75">
      <c r="A42" s="30"/>
      <c r="B42" s="23"/>
      <c r="C42" s="40"/>
      <c r="D42" s="40"/>
      <c r="E42" s="40"/>
      <c r="F42" s="40"/>
      <c r="G42" s="40"/>
      <c r="H42" s="40"/>
      <c r="I42" s="40"/>
      <c r="J42" s="23"/>
    </row>
    <row r="43" spans="1:10" ht="15.75">
      <c r="A43" s="30"/>
      <c r="B43" s="23"/>
      <c r="C43" s="40"/>
      <c r="D43" s="40"/>
      <c r="E43" s="40"/>
      <c r="F43" s="40"/>
      <c r="G43" s="40"/>
      <c r="H43" s="40"/>
      <c r="I43" s="40"/>
      <c r="J43" s="23"/>
    </row>
    <row r="44" spans="1:10" ht="15.75">
      <c r="A44" s="30"/>
      <c r="B44" s="23"/>
      <c r="C44" s="40"/>
      <c r="D44" s="40"/>
      <c r="E44" s="40"/>
      <c r="F44" s="40"/>
      <c r="G44" s="40"/>
      <c r="H44" s="40"/>
      <c r="I44" s="40"/>
      <c r="J44" s="23"/>
    </row>
    <row r="45" spans="1:10" ht="15.75">
      <c r="A45" s="30"/>
      <c r="B45" s="23"/>
      <c r="C45" s="40"/>
      <c r="D45" s="40"/>
      <c r="E45" s="40"/>
      <c r="F45" s="40"/>
      <c r="G45" s="40"/>
      <c r="H45" s="40"/>
      <c r="I45" s="40"/>
      <c r="J45" s="23"/>
    </row>
    <row r="46" spans="1:10" ht="15.75">
      <c r="A46" s="30"/>
      <c r="B46" s="23"/>
      <c r="C46" s="40"/>
      <c r="D46" s="40"/>
      <c r="E46" s="40"/>
      <c r="F46" s="40"/>
      <c r="G46" s="40"/>
      <c r="H46" s="40"/>
      <c r="I46" s="40"/>
      <c r="J46" s="23"/>
    </row>
    <row r="47" spans="1:10" ht="15.75">
      <c r="A47" s="30"/>
      <c r="B47" s="43"/>
      <c r="C47" s="40"/>
      <c r="D47" s="40"/>
      <c r="E47" s="40"/>
      <c r="F47" s="40"/>
      <c r="G47" s="40"/>
      <c r="H47" s="40"/>
      <c r="I47" s="40"/>
      <c r="J47" s="23"/>
    </row>
    <row r="48" spans="1:10" s="54" customFormat="1" ht="15.75">
      <c r="A48" s="31"/>
      <c r="B48" s="27"/>
      <c r="C48" s="53"/>
      <c r="D48" s="53"/>
      <c r="E48" s="53"/>
      <c r="F48" s="53"/>
      <c r="G48" s="53"/>
      <c r="H48" s="53"/>
      <c r="I48" s="53"/>
      <c r="J48" s="53">
        <f>SUM(J49:J119)</f>
        <v>0</v>
      </c>
    </row>
    <row r="49" spans="1:10" ht="15.75">
      <c r="A49" s="30"/>
      <c r="B49" s="23"/>
      <c r="C49" s="40"/>
      <c r="D49" s="40"/>
      <c r="E49" s="40"/>
      <c r="F49" s="40"/>
      <c r="G49" s="40"/>
      <c r="H49" s="40"/>
      <c r="I49" s="40"/>
      <c r="J49" s="40"/>
    </row>
    <row r="50" spans="1:10" ht="15.75">
      <c r="A50" s="30"/>
      <c r="B50" s="23"/>
      <c r="C50" s="40"/>
      <c r="D50" s="40"/>
      <c r="E50" s="40"/>
      <c r="F50" s="40"/>
      <c r="G50" s="40"/>
      <c r="H50" s="40"/>
      <c r="I50" s="40"/>
      <c r="J50" s="40"/>
    </row>
    <row r="51" spans="1:10" ht="15.75">
      <c r="A51" s="30"/>
      <c r="B51" s="23"/>
      <c r="C51" s="40"/>
      <c r="D51" s="40"/>
      <c r="E51" s="40"/>
      <c r="F51" s="40"/>
      <c r="G51" s="40"/>
      <c r="H51" s="40"/>
      <c r="I51" s="40"/>
      <c r="J51" s="40"/>
    </row>
    <row r="52" spans="1:10" ht="15.75">
      <c r="A52" s="30"/>
      <c r="B52" s="23"/>
      <c r="C52" s="40"/>
      <c r="D52" s="40"/>
      <c r="E52" s="40"/>
      <c r="F52" s="40"/>
      <c r="G52" s="40"/>
      <c r="H52" s="40"/>
      <c r="I52" s="40"/>
      <c r="J52" s="40"/>
    </row>
    <row r="53" spans="1:10" ht="15.75">
      <c r="A53" s="30"/>
      <c r="B53" s="23"/>
      <c r="C53" s="40"/>
      <c r="D53" s="40"/>
      <c r="E53" s="40"/>
      <c r="F53" s="40"/>
      <c r="G53" s="40"/>
      <c r="H53" s="40"/>
      <c r="I53" s="40"/>
      <c r="J53" s="40"/>
    </row>
    <row r="54" spans="1:10" ht="15.75">
      <c r="A54" s="30"/>
      <c r="B54" s="23"/>
      <c r="C54" s="40"/>
      <c r="D54" s="40"/>
      <c r="E54" s="40"/>
      <c r="F54" s="40"/>
      <c r="G54" s="40"/>
      <c r="H54" s="40"/>
      <c r="I54" s="40"/>
      <c r="J54" s="40"/>
    </row>
    <row r="55" spans="1:10" ht="15.75">
      <c r="A55" s="30"/>
      <c r="B55" s="23"/>
      <c r="C55" s="40"/>
      <c r="D55" s="40"/>
      <c r="E55" s="40"/>
      <c r="F55" s="40"/>
      <c r="G55" s="40"/>
      <c r="H55" s="40"/>
      <c r="I55" s="40"/>
      <c r="J55" s="40"/>
    </row>
    <row r="56" spans="1:10" ht="15.75">
      <c r="A56" s="30"/>
      <c r="B56" s="23"/>
      <c r="C56" s="40"/>
      <c r="D56" s="40"/>
      <c r="E56" s="40"/>
      <c r="F56" s="40"/>
      <c r="G56" s="40"/>
      <c r="H56" s="40"/>
      <c r="I56" s="40"/>
      <c r="J56" s="40"/>
    </row>
    <row r="57" spans="1:10" ht="15.75">
      <c r="A57" s="30"/>
      <c r="B57" s="23"/>
      <c r="C57" s="40"/>
      <c r="D57" s="40"/>
      <c r="E57" s="40"/>
      <c r="F57" s="40"/>
      <c r="G57" s="40"/>
      <c r="H57" s="40"/>
      <c r="I57" s="40"/>
      <c r="J57" s="40"/>
    </row>
    <row r="58" spans="1:10" ht="15.75">
      <c r="A58" s="30"/>
      <c r="B58" s="23"/>
      <c r="C58" s="40"/>
      <c r="D58" s="40"/>
      <c r="E58" s="40"/>
      <c r="F58" s="40"/>
      <c r="G58" s="40"/>
      <c r="H58" s="40"/>
      <c r="I58" s="40"/>
      <c r="J58" s="40"/>
    </row>
    <row r="59" spans="1:10" ht="15.75">
      <c r="A59" s="30"/>
      <c r="B59" s="23"/>
      <c r="C59" s="40"/>
      <c r="D59" s="40"/>
      <c r="E59" s="40"/>
      <c r="F59" s="40"/>
      <c r="G59" s="40"/>
      <c r="H59" s="40"/>
      <c r="I59" s="40"/>
      <c r="J59" s="40"/>
    </row>
    <row r="60" spans="1:10" ht="15.75">
      <c r="A60" s="30"/>
      <c r="B60" s="23"/>
      <c r="C60" s="40"/>
      <c r="D60" s="40"/>
      <c r="E60" s="40"/>
      <c r="F60" s="40"/>
      <c r="G60" s="40"/>
      <c r="H60" s="40"/>
      <c r="I60" s="40"/>
      <c r="J60" s="40"/>
    </row>
    <row r="61" spans="1:10" ht="15.75">
      <c r="A61" s="30"/>
      <c r="B61" s="23"/>
      <c r="C61" s="40"/>
      <c r="D61" s="40"/>
      <c r="E61" s="40"/>
      <c r="F61" s="40"/>
      <c r="G61" s="40"/>
      <c r="H61" s="40"/>
      <c r="I61" s="40"/>
      <c r="J61" s="40"/>
    </row>
    <row r="62" spans="1:10" ht="15.75">
      <c r="A62" s="30"/>
      <c r="B62" s="23"/>
      <c r="C62" s="40"/>
      <c r="D62" s="40"/>
      <c r="E62" s="40"/>
      <c r="F62" s="40"/>
      <c r="G62" s="40"/>
      <c r="H62" s="40"/>
      <c r="I62" s="40"/>
      <c r="J62" s="40"/>
    </row>
    <row r="63" spans="1:10" ht="15.75">
      <c r="A63" s="30"/>
      <c r="B63" s="23"/>
      <c r="C63" s="40"/>
      <c r="D63" s="40"/>
      <c r="E63" s="40"/>
      <c r="F63" s="40"/>
      <c r="G63" s="40"/>
      <c r="H63" s="40"/>
      <c r="I63" s="40"/>
      <c r="J63" s="40"/>
    </row>
    <row r="64" spans="1:10" ht="15.75">
      <c r="A64" s="30"/>
      <c r="B64" s="23"/>
      <c r="C64" s="40"/>
      <c r="D64" s="40"/>
      <c r="E64" s="40"/>
      <c r="F64" s="40"/>
      <c r="G64" s="40"/>
      <c r="H64" s="40"/>
      <c r="I64" s="40"/>
      <c r="J64" s="40"/>
    </row>
    <row r="65" spans="1:10" ht="15.75">
      <c r="A65" s="30"/>
      <c r="B65" s="42"/>
      <c r="C65" s="40"/>
      <c r="D65" s="40"/>
      <c r="E65" s="40"/>
      <c r="F65" s="40"/>
      <c r="G65" s="40"/>
      <c r="H65" s="40"/>
      <c r="I65" s="40"/>
      <c r="J65" s="40"/>
    </row>
    <row r="66" spans="1:10" ht="15.75">
      <c r="A66" s="30"/>
      <c r="B66" s="42"/>
      <c r="C66" s="40"/>
      <c r="D66" s="40"/>
      <c r="E66" s="40"/>
      <c r="F66" s="40"/>
      <c r="G66" s="40"/>
      <c r="H66" s="40"/>
      <c r="I66" s="40"/>
      <c r="J66" s="40"/>
    </row>
    <row r="67" spans="1:10" ht="15.75">
      <c r="A67" s="30"/>
      <c r="B67" s="23"/>
      <c r="C67" s="40"/>
      <c r="D67" s="40"/>
      <c r="E67" s="40"/>
      <c r="F67" s="40"/>
      <c r="G67" s="40"/>
      <c r="H67" s="40"/>
      <c r="I67" s="40"/>
      <c r="J67" s="40"/>
    </row>
    <row r="68" spans="1:10" ht="15.75">
      <c r="A68" s="30"/>
      <c r="B68" s="23"/>
      <c r="C68" s="40"/>
      <c r="D68" s="40"/>
      <c r="E68" s="40"/>
      <c r="F68" s="40"/>
      <c r="G68" s="40"/>
      <c r="H68" s="40"/>
      <c r="I68" s="40"/>
      <c r="J68" s="40"/>
    </row>
    <row r="69" spans="1:10" ht="15.75">
      <c r="A69" s="30"/>
      <c r="B69" s="23"/>
      <c r="C69" s="40"/>
      <c r="D69" s="40"/>
      <c r="E69" s="40"/>
      <c r="F69" s="40"/>
      <c r="G69" s="40"/>
      <c r="H69" s="40"/>
      <c r="I69" s="40"/>
      <c r="J69" s="40"/>
    </row>
    <row r="70" spans="1:10" ht="15.75">
      <c r="A70" s="30"/>
      <c r="B70" s="23"/>
      <c r="C70" s="40"/>
      <c r="D70" s="40"/>
      <c r="E70" s="40"/>
      <c r="F70" s="40"/>
      <c r="G70" s="40"/>
      <c r="H70" s="40"/>
      <c r="I70" s="40"/>
      <c r="J70" s="40"/>
    </row>
    <row r="71" spans="1:10" ht="15.75">
      <c r="A71" s="30"/>
      <c r="B71" s="23"/>
      <c r="C71" s="40"/>
      <c r="D71" s="40"/>
      <c r="E71" s="40"/>
      <c r="F71" s="40"/>
      <c r="G71" s="40"/>
      <c r="H71" s="40"/>
      <c r="I71" s="40"/>
      <c r="J71" s="40"/>
    </row>
    <row r="72" spans="1:10" ht="15.75">
      <c r="A72" s="30"/>
      <c r="B72" s="23"/>
      <c r="C72" s="40"/>
      <c r="D72" s="40"/>
      <c r="E72" s="40"/>
      <c r="F72" s="40"/>
      <c r="G72" s="40"/>
      <c r="H72" s="40"/>
      <c r="I72" s="40"/>
      <c r="J72" s="40"/>
    </row>
    <row r="73" spans="1:10" ht="15.75">
      <c r="A73" s="30"/>
      <c r="B73" s="23"/>
      <c r="C73" s="40"/>
      <c r="D73" s="40"/>
      <c r="E73" s="40"/>
      <c r="F73" s="40"/>
      <c r="G73" s="40"/>
      <c r="H73" s="40"/>
      <c r="I73" s="40"/>
      <c r="J73" s="40"/>
    </row>
    <row r="74" spans="1:10" ht="15.75">
      <c r="A74" s="30"/>
      <c r="B74" s="23"/>
      <c r="C74" s="40"/>
      <c r="D74" s="40"/>
      <c r="E74" s="40"/>
      <c r="F74" s="40"/>
      <c r="G74" s="40"/>
      <c r="H74" s="40"/>
      <c r="I74" s="40"/>
      <c r="J74" s="40"/>
    </row>
    <row r="75" spans="1:10" ht="15.75">
      <c r="A75" s="30"/>
      <c r="B75" s="23"/>
      <c r="C75" s="40"/>
      <c r="D75" s="40"/>
      <c r="E75" s="40"/>
      <c r="F75" s="40"/>
      <c r="G75" s="40"/>
      <c r="H75" s="40"/>
      <c r="I75" s="40"/>
      <c r="J75" s="40"/>
    </row>
    <row r="76" spans="1:10" ht="15.75">
      <c r="A76" s="30"/>
      <c r="B76" s="44"/>
      <c r="C76" s="40"/>
      <c r="D76" s="40"/>
      <c r="E76" s="40"/>
      <c r="F76" s="40"/>
      <c r="G76" s="40"/>
      <c r="H76" s="40"/>
      <c r="I76" s="40"/>
      <c r="J76" s="40"/>
    </row>
    <row r="77" spans="1:10" ht="15.75">
      <c r="A77" s="30"/>
      <c r="B77" s="23"/>
      <c r="C77" s="40"/>
      <c r="D77" s="40"/>
      <c r="E77" s="40"/>
      <c r="F77" s="40"/>
      <c r="G77" s="40"/>
      <c r="H77" s="40"/>
      <c r="I77" s="40"/>
      <c r="J77" s="40"/>
    </row>
    <row r="78" spans="1:10" ht="15.75">
      <c r="A78" s="30"/>
      <c r="B78" s="23"/>
      <c r="C78" s="40"/>
      <c r="D78" s="40"/>
      <c r="E78" s="40"/>
      <c r="F78" s="40"/>
      <c r="G78" s="40"/>
      <c r="H78" s="40"/>
      <c r="I78" s="40"/>
      <c r="J78" s="40"/>
    </row>
    <row r="79" spans="1:10" ht="15.75">
      <c r="A79" s="30"/>
      <c r="B79" s="23"/>
      <c r="C79" s="40"/>
      <c r="D79" s="40"/>
      <c r="E79" s="40"/>
      <c r="F79" s="40"/>
      <c r="G79" s="40"/>
      <c r="H79" s="40"/>
      <c r="I79" s="40"/>
      <c r="J79" s="40"/>
    </row>
    <row r="80" spans="1:10" ht="15.75">
      <c r="A80" s="30"/>
      <c r="B80" s="23"/>
      <c r="C80" s="40"/>
      <c r="D80" s="40"/>
      <c r="E80" s="40"/>
      <c r="F80" s="40"/>
      <c r="G80" s="40"/>
      <c r="H80" s="40"/>
      <c r="I80" s="40"/>
      <c r="J80" s="40"/>
    </row>
    <row r="81" spans="1:10" ht="15.75">
      <c r="A81" s="30"/>
      <c r="B81" s="23"/>
      <c r="C81" s="40"/>
      <c r="D81" s="40"/>
      <c r="E81" s="40"/>
      <c r="F81" s="40"/>
      <c r="G81" s="40"/>
      <c r="H81" s="40"/>
      <c r="I81" s="40"/>
      <c r="J81" s="40"/>
    </row>
    <row r="82" spans="1:10" ht="15.75">
      <c r="A82" s="30"/>
      <c r="B82" s="23"/>
      <c r="C82" s="40"/>
      <c r="D82" s="40"/>
      <c r="E82" s="40"/>
      <c r="F82" s="40"/>
      <c r="G82" s="40"/>
      <c r="H82" s="40"/>
      <c r="I82" s="40"/>
      <c r="J82" s="40"/>
    </row>
    <row r="83" spans="1:10" ht="15.75">
      <c r="A83" s="30"/>
      <c r="B83" s="23"/>
      <c r="C83" s="40"/>
      <c r="D83" s="40"/>
      <c r="E83" s="40"/>
      <c r="F83" s="40"/>
      <c r="G83" s="40"/>
      <c r="H83" s="40"/>
      <c r="I83" s="40"/>
      <c r="J83" s="40"/>
    </row>
    <row r="84" spans="1:10" ht="15.75">
      <c r="A84" s="30"/>
      <c r="B84" s="23"/>
      <c r="C84" s="40"/>
      <c r="D84" s="40"/>
      <c r="E84" s="40"/>
      <c r="F84" s="40"/>
      <c r="G84" s="40"/>
      <c r="H84" s="40"/>
      <c r="I84" s="40"/>
      <c r="J84" s="40"/>
    </row>
    <row r="85" spans="1:10" ht="15.75">
      <c r="A85" s="30"/>
      <c r="B85" s="23"/>
      <c r="C85" s="40"/>
      <c r="D85" s="40"/>
      <c r="E85" s="40"/>
      <c r="F85" s="40"/>
      <c r="G85" s="40"/>
      <c r="H85" s="40"/>
      <c r="I85" s="40"/>
      <c r="J85" s="40"/>
    </row>
    <row r="86" spans="1:10" ht="15.75">
      <c r="A86" s="30"/>
      <c r="B86" s="23"/>
      <c r="C86" s="40"/>
      <c r="D86" s="40"/>
      <c r="E86" s="40"/>
      <c r="F86" s="40"/>
      <c r="G86" s="40"/>
      <c r="H86" s="40"/>
      <c r="I86" s="40"/>
      <c r="J86" s="40"/>
    </row>
    <row r="87" spans="1:10" ht="15.75">
      <c r="A87" s="30"/>
      <c r="B87" s="23"/>
      <c r="C87" s="40"/>
      <c r="D87" s="40"/>
      <c r="E87" s="40"/>
      <c r="F87" s="40"/>
      <c r="G87" s="40"/>
      <c r="H87" s="40"/>
      <c r="I87" s="40"/>
      <c r="J87" s="40"/>
    </row>
    <row r="88" spans="1:10" ht="15.75">
      <c r="A88" s="30"/>
      <c r="B88" s="23"/>
      <c r="C88" s="40"/>
      <c r="D88" s="40"/>
      <c r="E88" s="40"/>
      <c r="F88" s="40"/>
      <c r="G88" s="40"/>
      <c r="H88" s="40"/>
      <c r="I88" s="40"/>
      <c r="J88" s="40"/>
    </row>
    <row r="89" spans="1:10" ht="15.75">
      <c r="A89" s="30"/>
      <c r="B89" s="23"/>
      <c r="C89" s="40"/>
      <c r="D89" s="40"/>
      <c r="E89" s="40"/>
      <c r="F89" s="40"/>
      <c r="G89" s="40"/>
      <c r="H89" s="40"/>
      <c r="I89" s="40"/>
      <c r="J89" s="40"/>
    </row>
    <row r="90" spans="1:10" ht="15.75">
      <c r="A90" s="30"/>
      <c r="B90" s="23"/>
      <c r="C90" s="40"/>
      <c r="D90" s="40"/>
      <c r="E90" s="40"/>
      <c r="F90" s="40"/>
      <c r="G90" s="40"/>
      <c r="H90" s="40"/>
      <c r="I90" s="40"/>
      <c r="J90" s="40"/>
    </row>
    <row r="91" spans="1:10" ht="15.75">
      <c r="A91" s="30"/>
      <c r="B91" s="42"/>
      <c r="C91" s="40"/>
      <c r="D91" s="40"/>
      <c r="E91" s="40"/>
      <c r="F91" s="40"/>
      <c r="G91" s="40"/>
      <c r="H91" s="40"/>
      <c r="I91" s="40"/>
      <c r="J91" s="40"/>
    </row>
    <row r="92" spans="1:10" ht="15.75">
      <c r="A92" s="30"/>
      <c r="B92" s="42"/>
      <c r="C92" s="40"/>
      <c r="D92" s="40"/>
      <c r="E92" s="40"/>
      <c r="F92" s="40"/>
      <c r="G92" s="40"/>
      <c r="H92" s="40"/>
      <c r="I92" s="40"/>
      <c r="J92" s="40"/>
    </row>
    <row r="93" spans="1:10" ht="15.75">
      <c r="A93" s="30"/>
      <c r="B93" s="42"/>
      <c r="C93" s="40"/>
      <c r="D93" s="40"/>
      <c r="E93" s="40"/>
      <c r="F93" s="40"/>
      <c r="G93" s="40"/>
      <c r="H93" s="40"/>
      <c r="I93" s="40"/>
      <c r="J93" s="40"/>
    </row>
    <row r="94" spans="1:10" ht="15.75">
      <c r="A94" s="30"/>
      <c r="B94" s="23"/>
      <c r="C94" s="40"/>
      <c r="D94" s="40"/>
      <c r="E94" s="40"/>
      <c r="F94" s="40"/>
      <c r="G94" s="40"/>
      <c r="H94" s="40"/>
      <c r="I94" s="40"/>
      <c r="J94" s="40"/>
    </row>
    <row r="95" spans="1:10" ht="15.75">
      <c r="A95" s="30"/>
      <c r="B95" s="23"/>
      <c r="C95" s="40"/>
      <c r="D95" s="40"/>
      <c r="E95" s="40"/>
      <c r="F95" s="40"/>
      <c r="G95" s="40"/>
      <c r="H95" s="40"/>
      <c r="I95" s="40"/>
      <c r="J95" s="40"/>
    </row>
    <row r="96" spans="1:10" ht="15.75">
      <c r="A96" s="30"/>
      <c r="B96" s="23"/>
      <c r="C96" s="40"/>
      <c r="D96" s="40"/>
      <c r="E96" s="40"/>
      <c r="F96" s="40"/>
      <c r="G96" s="40"/>
      <c r="H96" s="40"/>
      <c r="I96" s="40"/>
      <c r="J96" s="40"/>
    </row>
    <row r="97" spans="1:10" ht="15.75">
      <c r="A97" s="30"/>
      <c r="B97" s="23"/>
      <c r="C97" s="40"/>
      <c r="D97" s="40"/>
      <c r="E97" s="40"/>
      <c r="F97" s="40"/>
      <c r="G97" s="40"/>
      <c r="H97" s="40"/>
      <c r="I97" s="40"/>
      <c r="J97" s="40"/>
    </row>
    <row r="98" spans="1:10" ht="15.75">
      <c r="A98" s="30"/>
      <c r="B98" s="23"/>
      <c r="C98" s="40"/>
      <c r="D98" s="40"/>
      <c r="E98" s="40"/>
      <c r="F98" s="40"/>
      <c r="G98" s="40"/>
      <c r="H98" s="40"/>
      <c r="I98" s="40"/>
      <c r="J98" s="40"/>
    </row>
    <row r="99" spans="1:10" ht="15.75">
      <c r="A99" s="30"/>
      <c r="B99" s="23"/>
      <c r="C99" s="40"/>
      <c r="D99" s="40"/>
      <c r="E99" s="40"/>
      <c r="F99" s="40"/>
      <c r="G99" s="40"/>
      <c r="H99" s="40"/>
      <c r="I99" s="40"/>
      <c r="J99" s="40"/>
    </row>
    <row r="100" spans="1:10" ht="15.75">
      <c r="A100" s="30"/>
      <c r="B100" s="23"/>
      <c r="C100" s="40"/>
      <c r="D100" s="40"/>
      <c r="E100" s="40"/>
      <c r="F100" s="40"/>
      <c r="G100" s="40"/>
      <c r="H100" s="40"/>
      <c r="I100" s="40"/>
      <c r="J100" s="40"/>
    </row>
    <row r="101" spans="1:10" ht="15.75">
      <c r="A101" s="30"/>
      <c r="B101" s="23"/>
      <c r="C101" s="40"/>
      <c r="D101" s="40"/>
      <c r="E101" s="40"/>
      <c r="F101" s="40"/>
      <c r="G101" s="40"/>
      <c r="H101" s="40"/>
      <c r="I101" s="40"/>
      <c r="J101" s="40"/>
    </row>
    <row r="102" spans="1:10" ht="15.75">
      <c r="A102" s="30"/>
      <c r="B102" s="23"/>
      <c r="C102" s="40"/>
      <c r="D102" s="40"/>
      <c r="E102" s="40"/>
      <c r="F102" s="40"/>
      <c r="G102" s="40"/>
      <c r="H102" s="40"/>
      <c r="I102" s="40"/>
      <c r="J102" s="40"/>
    </row>
    <row r="103" spans="1:10" ht="15.75">
      <c r="A103" s="30"/>
      <c r="B103" s="23"/>
      <c r="C103" s="40"/>
      <c r="D103" s="40"/>
      <c r="E103" s="40"/>
      <c r="F103" s="40"/>
      <c r="G103" s="40"/>
      <c r="H103" s="40"/>
      <c r="I103" s="40"/>
      <c r="J103" s="40"/>
    </row>
    <row r="104" spans="1:10" ht="15.75">
      <c r="A104" s="30"/>
      <c r="B104" s="23"/>
      <c r="C104" s="40"/>
      <c r="D104" s="40"/>
      <c r="E104" s="40"/>
      <c r="F104" s="40"/>
      <c r="G104" s="40"/>
      <c r="H104" s="40"/>
      <c r="I104" s="40"/>
      <c r="J104" s="40"/>
    </row>
    <row r="105" spans="1:10" ht="15.75">
      <c r="A105" s="30"/>
      <c r="B105" s="23"/>
      <c r="C105" s="40"/>
      <c r="D105" s="40"/>
      <c r="E105" s="40"/>
      <c r="F105" s="40"/>
      <c r="G105" s="40"/>
      <c r="H105" s="40"/>
      <c r="I105" s="40"/>
      <c r="J105" s="40"/>
    </row>
    <row r="106" spans="1:10" ht="15.75">
      <c r="A106" s="30"/>
      <c r="B106" s="23"/>
      <c r="C106" s="40"/>
      <c r="D106" s="40"/>
      <c r="E106" s="40"/>
      <c r="F106" s="40"/>
      <c r="G106" s="40"/>
      <c r="H106" s="40"/>
      <c r="I106" s="40"/>
      <c r="J106" s="40"/>
    </row>
    <row r="107" spans="1:10" ht="15.75">
      <c r="A107" s="30"/>
      <c r="B107" s="23"/>
      <c r="C107" s="40"/>
      <c r="D107" s="40"/>
      <c r="E107" s="40"/>
      <c r="F107" s="40"/>
      <c r="G107" s="40"/>
      <c r="H107" s="40"/>
      <c r="I107" s="40"/>
      <c r="J107" s="40"/>
    </row>
    <row r="108" spans="1:10" ht="15.75">
      <c r="A108" s="30"/>
      <c r="B108" s="23"/>
      <c r="C108" s="40"/>
      <c r="D108" s="40"/>
      <c r="E108" s="40"/>
      <c r="F108" s="40"/>
      <c r="G108" s="40"/>
      <c r="H108" s="40"/>
      <c r="I108" s="40"/>
      <c r="J108" s="40"/>
    </row>
    <row r="109" spans="1:10" ht="15.75">
      <c r="A109" s="30"/>
      <c r="B109" s="23"/>
      <c r="C109" s="40"/>
      <c r="D109" s="40"/>
      <c r="E109" s="40"/>
      <c r="F109" s="40"/>
      <c r="G109" s="40"/>
      <c r="H109" s="40"/>
      <c r="I109" s="40"/>
      <c r="J109" s="40"/>
    </row>
    <row r="110" spans="1:10" ht="15.75">
      <c r="A110" s="30"/>
      <c r="B110" s="23"/>
      <c r="C110" s="40"/>
      <c r="D110" s="40"/>
      <c r="E110" s="40"/>
      <c r="F110" s="40"/>
      <c r="G110" s="40"/>
      <c r="H110" s="40"/>
      <c r="I110" s="40"/>
      <c r="J110" s="40"/>
    </row>
    <row r="111" spans="1:10" ht="15.75">
      <c r="A111" s="30"/>
      <c r="B111" s="23"/>
      <c r="C111" s="40"/>
      <c r="D111" s="40"/>
      <c r="E111" s="40"/>
      <c r="F111" s="40"/>
      <c r="G111" s="40"/>
      <c r="H111" s="40"/>
      <c r="I111" s="40"/>
      <c r="J111" s="40"/>
    </row>
    <row r="112" spans="1:10" ht="15.75">
      <c r="A112" s="30"/>
      <c r="B112" s="23"/>
      <c r="C112" s="40"/>
      <c r="D112" s="40"/>
      <c r="E112" s="40"/>
      <c r="F112" s="40"/>
      <c r="G112" s="40"/>
      <c r="H112" s="40"/>
      <c r="I112" s="40"/>
      <c r="J112" s="40"/>
    </row>
    <row r="113" spans="1:10" ht="15.75">
      <c r="A113" s="30"/>
      <c r="B113" s="23"/>
      <c r="C113" s="40"/>
      <c r="D113" s="40"/>
      <c r="E113" s="40"/>
      <c r="F113" s="40"/>
      <c r="G113" s="40"/>
      <c r="H113" s="40"/>
      <c r="I113" s="40"/>
      <c r="J113" s="40"/>
    </row>
    <row r="114" spans="1:10" ht="15.75">
      <c r="A114" s="30"/>
      <c r="B114" s="23"/>
      <c r="C114" s="40"/>
      <c r="D114" s="40"/>
      <c r="E114" s="40"/>
      <c r="F114" s="40"/>
      <c r="G114" s="40"/>
      <c r="H114" s="40"/>
      <c r="I114" s="40"/>
      <c r="J114" s="40"/>
    </row>
    <row r="115" spans="1:10" ht="15.75">
      <c r="A115" s="30"/>
      <c r="B115" s="23"/>
      <c r="C115" s="40"/>
      <c r="D115" s="40"/>
      <c r="E115" s="40"/>
      <c r="F115" s="40"/>
      <c r="G115" s="40"/>
      <c r="H115" s="40"/>
      <c r="I115" s="40"/>
      <c r="J115" s="40"/>
    </row>
    <row r="116" spans="1:10" ht="15.75">
      <c r="A116" s="30"/>
      <c r="B116" s="64"/>
      <c r="C116" s="65"/>
      <c r="D116" s="65"/>
      <c r="E116" s="65"/>
      <c r="F116" s="65"/>
      <c r="G116" s="65"/>
      <c r="H116" s="65"/>
      <c r="I116" s="65"/>
      <c r="J116" s="65"/>
    </row>
    <row r="117" spans="1:10" ht="15.75">
      <c r="A117" s="30"/>
      <c r="B117" s="64"/>
      <c r="C117" s="65"/>
      <c r="D117" s="65"/>
      <c r="E117" s="65"/>
      <c r="F117" s="65"/>
      <c r="G117" s="65"/>
      <c r="H117" s="65"/>
      <c r="I117" s="65"/>
      <c r="J117" s="65"/>
    </row>
    <row r="118" spans="1:10" ht="15.75">
      <c r="A118" s="30"/>
      <c r="B118" s="64"/>
      <c r="C118" s="65"/>
      <c r="D118" s="65"/>
      <c r="E118" s="65"/>
      <c r="F118" s="65"/>
      <c r="G118" s="65"/>
      <c r="H118" s="65"/>
      <c r="I118" s="65"/>
      <c r="J118" s="65"/>
    </row>
    <row r="119" spans="1:10" ht="15.75">
      <c r="A119" s="30"/>
      <c r="B119" s="51"/>
      <c r="C119" s="52"/>
      <c r="D119" s="52"/>
      <c r="E119" s="52"/>
      <c r="F119" s="52"/>
      <c r="G119" s="52"/>
      <c r="H119" s="52"/>
      <c r="I119" s="52"/>
      <c r="J119" s="52"/>
    </row>
    <row r="120" spans="1:2" ht="15.75">
      <c r="A120" s="19"/>
      <c r="B120" s="18"/>
    </row>
    <row r="121" spans="7:10" ht="16.5">
      <c r="G121" s="324"/>
      <c r="H121" s="324"/>
      <c r="I121" s="324"/>
      <c r="J121" s="324"/>
    </row>
    <row r="122" spans="7:10" ht="16.5">
      <c r="G122" s="298"/>
      <c r="H122" s="298"/>
      <c r="I122" s="298"/>
      <c r="J122" s="298"/>
    </row>
    <row r="123" spans="7:10" ht="16.5">
      <c r="G123" s="298"/>
      <c r="H123" s="298"/>
      <c r="I123" s="298"/>
      <c r="J123" s="298"/>
    </row>
    <row r="124" spans="7:10" ht="16.5">
      <c r="G124" s="33"/>
      <c r="H124" s="33"/>
      <c r="I124" s="33"/>
      <c r="J124" s="33"/>
    </row>
    <row r="125" spans="7:10" ht="16.5">
      <c r="G125" s="33"/>
      <c r="H125" s="33"/>
      <c r="I125" s="33"/>
      <c r="J125" s="33"/>
    </row>
    <row r="126" spans="7:10" ht="16.5">
      <c r="G126" s="36"/>
      <c r="H126" s="36"/>
      <c r="I126" s="36"/>
      <c r="J126" s="36"/>
    </row>
    <row r="127" spans="7:10" ht="16.5">
      <c r="G127" s="36"/>
      <c r="H127" s="36"/>
      <c r="I127" s="36"/>
      <c r="J127" s="36"/>
    </row>
    <row r="128" spans="7:10" ht="16.5">
      <c r="G128" s="36"/>
      <c r="H128" s="36"/>
      <c r="I128" s="36"/>
      <c r="J128" s="36"/>
    </row>
    <row r="129" spans="7:10" ht="16.5">
      <c r="G129" s="298"/>
      <c r="H129" s="298"/>
      <c r="I129" s="298"/>
      <c r="J129" s="298"/>
    </row>
  </sheetData>
  <sheetProtection/>
  <mergeCells count="18">
    <mergeCell ref="A5:J5"/>
    <mergeCell ref="A1:B1"/>
    <mergeCell ref="A2:B2"/>
    <mergeCell ref="H1:J1"/>
    <mergeCell ref="F7:G8"/>
    <mergeCell ref="J7:J9"/>
    <mergeCell ref="B7:B9"/>
    <mergeCell ref="I6:J6"/>
    <mergeCell ref="G123:J123"/>
    <mergeCell ref="G129:J129"/>
    <mergeCell ref="A4:J4"/>
    <mergeCell ref="H7:I8"/>
    <mergeCell ref="E7:E9"/>
    <mergeCell ref="D7:D9"/>
    <mergeCell ref="G121:J121"/>
    <mergeCell ref="G122:J122"/>
    <mergeCell ref="C7:C9"/>
    <mergeCell ref="A7:A9"/>
  </mergeCells>
  <printOptions horizontalCentered="1"/>
  <pageMargins left="0.5" right="0.25" top="0.5" bottom="0.5" header="0.5" footer="0.5"/>
  <pageSetup horizontalDpi="1200" verticalDpi="1200" orientation="landscape" scale="90" r:id="rId1"/>
</worksheet>
</file>

<file path=xl/worksheets/sheet6.xml><?xml version="1.0" encoding="utf-8"?>
<worksheet xmlns="http://schemas.openxmlformats.org/spreadsheetml/2006/main" xmlns:r="http://schemas.openxmlformats.org/officeDocument/2006/relationships">
  <dimension ref="A1:G47"/>
  <sheetViews>
    <sheetView zoomScalePageLayoutView="0" workbookViewId="0" topLeftCell="A7">
      <pane xSplit="2" ySplit="3" topLeftCell="C10" activePane="bottomRight" state="frozen"/>
      <selection pane="topLeft" activeCell="A7" sqref="A7"/>
      <selection pane="topRight" activeCell="C7" sqref="C7"/>
      <selection pane="bottomLeft" activeCell="A10" sqref="A10"/>
      <selection pane="bottomRight" activeCell="J24" sqref="I23:J24"/>
    </sheetView>
  </sheetViews>
  <sheetFormatPr defaultColWidth="9.00390625" defaultRowHeight="12.75"/>
  <cols>
    <col min="1" max="1" width="6.625" style="32" customWidth="1"/>
    <col min="2" max="2" width="56.875" style="28" customWidth="1"/>
    <col min="3" max="3" width="18.875" style="92" customWidth="1"/>
    <col min="4" max="4" width="18.375" style="92" customWidth="1"/>
    <col min="5" max="5" width="17.875" style="92" customWidth="1"/>
    <col min="6" max="6" width="15.125" style="95" customWidth="1"/>
    <col min="7" max="7" width="12.00390625" style="92" customWidth="1"/>
    <col min="8" max="8" width="13.25390625" style="28" bestFit="1" customWidth="1"/>
    <col min="9" max="9" width="11.00390625" style="28" bestFit="1" customWidth="1"/>
    <col min="10" max="11" width="12.00390625" style="28" customWidth="1"/>
    <col min="12" max="16384" width="9.125" style="28" customWidth="1"/>
  </cols>
  <sheetData>
    <row r="1" spans="1:7" s="18" customFormat="1" ht="15.75">
      <c r="A1" s="329" t="s">
        <v>404</v>
      </c>
      <c r="B1" s="329"/>
      <c r="C1" s="89"/>
      <c r="D1" s="333" t="s">
        <v>74</v>
      </c>
      <c r="E1" s="333"/>
      <c r="F1" s="333"/>
      <c r="G1" s="333"/>
    </row>
    <row r="2" spans="1:7" s="18" customFormat="1" ht="15.75">
      <c r="A2" s="329" t="s">
        <v>399</v>
      </c>
      <c r="B2" s="329"/>
      <c r="C2" s="89"/>
      <c r="D2" s="89"/>
      <c r="E2" s="89"/>
      <c r="F2" s="93"/>
      <c r="G2" s="89"/>
    </row>
    <row r="3" spans="1:7" s="18" customFormat="1" ht="15.75">
      <c r="A3" s="19"/>
      <c r="C3" s="89"/>
      <c r="D3" s="89"/>
      <c r="E3" s="89"/>
      <c r="F3" s="93"/>
      <c r="G3" s="89"/>
    </row>
    <row r="4" spans="1:7" s="18" customFormat="1" ht="15.75">
      <c r="A4" s="301" t="s">
        <v>402</v>
      </c>
      <c r="B4" s="301"/>
      <c r="C4" s="301"/>
      <c r="D4" s="301"/>
      <c r="E4" s="301"/>
      <c r="F4" s="301"/>
      <c r="G4" s="301"/>
    </row>
    <row r="5" spans="1:7" s="18" customFormat="1" ht="15.75">
      <c r="A5" s="299" t="s">
        <v>542</v>
      </c>
      <c r="B5" s="299"/>
      <c r="C5" s="299"/>
      <c r="D5" s="299"/>
      <c r="E5" s="299"/>
      <c r="F5" s="299"/>
      <c r="G5" s="299"/>
    </row>
    <row r="6" spans="1:7" s="18" customFormat="1" ht="15.75">
      <c r="A6" s="19"/>
      <c r="C6" s="89"/>
      <c r="D6" s="89"/>
      <c r="E6" s="332" t="s">
        <v>541</v>
      </c>
      <c r="F6" s="332"/>
      <c r="G6" s="332"/>
    </row>
    <row r="7" spans="1:7" s="18" customFormat="1" ht="15.75">
      <c r="A7" s="331"/>
      <c r="B7" s="331"/>
      <c r="C7" s="328" t="s">
        <v>94</v>
      </c>
      <c r="D7" s="328" t="s">
        <v>95</v>
      </c>
      <c r="E7" s="328" t="s">
        <v>93</v>
      </c>
      <c r="F7" s="334" t="s">
        <v>71</v>
      </c>
      <c r="G7" s="328" t="s">
        <v>67</v>
      </c>
    </row>
    <row r="8" spans="1:7" s="18" customFormat="1" ht="30.75" customHeight="1">
      <c r="A8" s="331"/>
      <c r="B8" s="331"/>
      <c r="C8" s="328" t="s">
        <v>79</v>
      </c>
      <c r="D8" s="328" t="s">
        <v>69</v>
      </c>
      <c r="E8" s="328" t="s">
        <v>70</v>
      </c>
      <c r="F8" s="334"/>
      <c r="G8" s="328"/>
    </row>
    <row r="9" spans="1:7" s="18" customFormat="1" ht="15.75">
      <c r="A9" s="90">
        <v>1</v>
      </c>
      <c r="B9" s="90">
        <v>2</v>
      </c>
      <c r="C9" s="90">
        <v>3</v>
      </c>
      <c r="D9" s="90">
        <v>4</v>
      </c>
      <c r="E9" s="90">
        <v>5</v>
      </c>
      <c r="F9" s="94">
        <v>6</v>
      </c>
      <c r="G9" s="90">
        <v>7</v>
      </c>
    </row>
    <row r="10" spans="1:7" s="18" customFormat="1" ht="15.75">
      <c r="A10" s="90"/>
      <c r="B10" s="98" t="s">
        <v>52</v>
      </c>
      <c r="C10" s="99">
        <f>C11+C14+C17</f>
        <v>61697486479</v>
      </c>
      <c r="D10" s="99">
        <f>D11+D14+D17</f>
        <v>57406843831</v>
      </c>
      <c r="E10" s="99">
        <f>E11+E14+E17</f>
        <v>57342257881.53553</v>
      </c>
      <c r="F10" s="115">
        <f>F11+F14+F17</f>
        <v>-64585949.46447277</v>
      </c>
      <c r="G10" s="72"/>
    </row>
    <row r="11" spans="1:7" s="17" customFormat="1" ht="15.75">
      <c r="A11" s="98" t="s">
        <v>56</v>
      </c>
      <c r="B11" s="100" t="s">
        <v>55</v>
      </c>
      <c r="C11" s="101">
        <f>C12</f>
        <v>0</v>
      </c>
      <c r="D11" s="101">
        <f>D12</f>
        <v>0</v>
      </c>
      <c r="E11" s="101">
        <f>E12</f>
        <v>0</v>
      </c>
      <c r="F11" s="115">
        <f>F12</f>
        <v>0</v>
      </c>
      <c r="G11" s="102"/>
    </row>
    <row r="12" spans="1:7" s="18" customFormat="1" ht="15.75" hidden="1">
      <c r="A12" s="90">
        <v>1</v>
      </c>
      <c r="B12" s="96"/>
      <c r="C12" s="72"/>
      <c r="D12" s="72"/>
      <c r="E12" s="72"/>
      <c r="F12" s="97">
        <f>E12-D12</f>
        <v>0</v>
      </c>
      <c r="G12" s="72"/>
    </row>
    <row r="13" spans="1:7" s="18" customFormat="1" ht="15.75" hidden="1">
      <c r="A13" s="90"/>
      <c r="B13" s="98"/>
      <c r="C13" s="99"/>
      <c r="D13" s="72"/>
      <c r="E13" s="72"/>
      <c r="F13" s="97">
        <f aca="true" t="shared" si="0" ref="F13:F20">E13-D13</f>
        <v>0</v>
      </c>
      <c r="G13" s="72"/>
    </row>
    <row r="14" spans="1:7" s="18" customFormat="1" ht="15.75">
      <c r="A14" s="98" t="s">
        <v>58</v>
      </c>
      <c r="B14" s="103" t="s">
        <v>59</v>
      </c>
      <c r="C14" s="102">
        <f>C15</f>
        <v>0</v>
      </c>
      <c r="D14" s="102">
        <f>D15</f>
        <v>0</v>
      </c>
      <c r="E14" s="102">
        <f>E15</f>
        <v>0</v>
      </c>
      <c r="F14" s="104">
        <f>F15</f>
        <v>0</v>
      </c>
      <c r="G14" s="72"/>
    </row>
    <row r="15" spans="1:7" s="18" customFormat="1" ht="15.75" hidden="1">
      <c r="A15" s="90">
        <v>1</v>
      </c>
      <c r="B15" s="105"/>
      <c r="C15" s="72"/>
      <c r="D15" s="72"/>
      <c r="E15" s="72"/>
      <c r="F15" s="97"/>
      <c r="G15" s="72"/>
    </row>
    <row r="16" spans="1:7" s="17" customFormat="1" ht="15.75" hidden="1">
      <c r="A16" s="90"/>
      <c r="B16" s="96"/>
      <c r="C16" s="72"/>
      <c r="D16" s="102"/>
      <c r="E16" s="102"/>
      <c r="F16" s="97">
        <f t="shared" si="0"/>
        <v>0</v>
      </c>
      <c r="G16" s="102"/>
    </row>
    <row r="17" spans="1:7" s="17" customFormat="1" ht="15.75">
      <c r="A17" s="98" t="s">
        <v>60</v>
      </c>
      <c r="B17" s="103" t="s">
        <v>61</v>
      </c>
      <c r="C17" s="102">
        <f>C22</f>
        <v>61697486479</v>
      </c>
      <c r="D17" s="102">
        <f>D22</f>
        <v>57406843831</v>
      </c>
      <c r="E17" s="102">
        <f>E22</f>
        <v>57342257881.53553</v>
      </c>
      <c r="F17" s="104">
        <f>F22</f>
        <v>-64585949.46447277</v>
      </c>
      <c r="G17" s="102"/>
    </row>
    <row r="18" spans="1:7" s="114" customFormat="1" ht="15.75">
      <c r="A18" s="111" t="s">
        <v>62</v>
      </c>
      <c r="B18" s="110" t="s">
        <v>63</v>
      </c>
      <c r="C18" s="112"/>
      <c r="D18" s="112"/>
      <c r="E18" s="112"/>
      <c r="F18" s="113"/>
      <c r="G18" s="112"/>
    </row>
    <row r="19" spans="1:7" s="17" customFormat="1" ht="15.75" hidden="1">
      <c r="A19" s="98">
        <v>1</v>
      </c>
      <c r="B19" s="103" t="s">
        <v>57</v>
      </c>
      <c r="C19" s="102"/>
      <c r="D19" s="102"/>
      <c r="E19" s="102"/>
      <c r="F19" s="104">
        <f t="shared" si="0"/>
        <v>0</v>
      </c>
      <c r="G19" s="102"/>
    </row>
    <row r="20" spans="1:7" s="17" customFormat="1" ht="15.75" hidden="1">
      <c r="A20" s="98"/>
      <c r="B20" s="103"/>
      <c r="C20" s="102"/>
      <c r="D20" s="102"/>
      <c r="E20" s="102"/>
      <c r="F20" s="104">
        <f t="shared" si="0"/>
        <v>0</v>
      </c>
      <c r="G20" s="102"/>
    </row>
    <row r="21" spans="1:7" s="114" customFormat="1" ht="15.75">
      <c r="A21" s="111" t="s">
        <v>64</v>
      </c>
      <c r="B21" s="110" t="s">
        <v>65</v>
      </c>
      <c r="C21" s="112"/>
      <c r="D21" s="112"/>
      <c r="E21" s="112"/>
      <c r="F21" s="113"/>
      <c r="G21" s="112"/>
    </row>
    <row r="22" spans="1:7" s="17" customFormat="1" ht="15.75">
      <c r="A22" s="98" t="s">
        <v>66</v>
      </c>
      <c r="B22" s="110" t="s">
        <v>523</v>
      </c>
      <c r="C22" s="102">
        <f>SUM(C23:C42)</f>
        <v>61697486479</v>
      </c>
      <c r="D22" s="102">
        <f>SUM(D23:D42)</f>
        <v>57406843831</v>
      </c>
      <c r="E22" s="102">
        <f>SUM(E23:E42)</f>
        <v>57342257881.53553</v>
      </c>
      <c r="F22" s="104">
        <f>SUM(F23:F42)</f>
        <v>-64585949.46447277</v>
      </c>
      <c r="G22" s="102"/>
    </row>
    <row r="23" spans="1:7" s="17" customFormat="1" ht="15.75">
      <c r="A23" s="90">
        <v>1</v>
      </c>
      <c r="B23" s="108" t="s">
        <v>524</v>
      </c>
      <c r="C23" s="72">
        <v>7110554000</v>
      </c>
      <c r="D23" s="72">
        <v>6769903000</v>
      </c>
      <c r="E23" s="72">
        <v>6769903000</v>
      </c>
      <c r="F23" s="97">
        <v>0</v>
      </c>
      <c r="G23" s="102"/>
    </row>
    <row r="24" spans="1:7" s="17" customFormat="1" ht="15.75" customHeight="1">
      <c r="A24" s="90">
        <v>2</v>
      </c>
      <c r="B24" s="108" t="s">
        <v>525</v>
      </c>
      <c r="C24" s="72">
        <v>1664375000</v>
      </c>
      <c r="D24" s="72">
        <v>1517400000</v>
      </c>
      <c r="E24" s="72">
        <v>1517400000</v>
      </c>
      <c r="F24" s="97">
        <v>0</v>
      </c>
      <c r="G24" s="102"/>
    </row>
    <row r="25" spans="1:7" s="17" customFormat="1" ht="15.75">
      <c r="A25" s="90">
        <v>3</v>
      </c>
      <c r="B25" s="105" t="s">
        <v>526</v>
      </c>
      <c r="C25" s="72">
        <v>10482121000</v>
      </c>
      <c r="D25" s="72">
        <v>9355420000</v>
      </c>
      <c r="E25" s="72">
        <v>9355373000</v>
      </c>
      <c r="F25" s="97">
        <v>-47000</v>
      </c>
      <c r="G25" s="102"/>
    </row>
    <row r="26" spans="1:7" s="17" customFormat="1" ht="15.75">
      <c r="A26" s="90">
        <v>4</v>
      </c>
      <c r="B26" s="105" t="s">
        <v>527</v>
      </c>
      <c r="C26" s="72">
        <v>7896276000</v>
      </c>
      <c r="D26" s="72">
        <v>7065865000</v>
      </c>
      <c r="E26" s="72">
        <v>7066093000</v>
      </c>
      <c r="F26" s="97">
        <v>228000</v>
      </c>
      <c r="G26" s="102"/>
    </row>
    <row r="27" spans="1:7" s="91" customFormat="1" ht="15.75">
      <c r="A27" s="90">
        <v>5</v>
      </c>
      <c r="B27" s="109" t="s">
        <v>528</v>
      </c>
      <c r="C27" s="106">
        <v>3707390000</v>
      </c>
      <c r="D27" s="106">
        <v>3491349000</v>
      </c>
      <c r="E27" s="106">
        <v>3491662000</v>
      </c>
      <c r="F27" s="107">
        <v>313000</v>
      </c>
      <c r="G27" s="106"/>
    </row>
    <row r="28" spans="1:7" s="18" customFormat="1" ht="15.75">
      <c r="A28" s="90">
        <v>6</v>
      </c>
      <c r="B28" s="108" t="s">
        <v>529</v>
      </c>
      <c r="C28" s="72">
        <v>4416138910</v>
      </c>
      <c r="D28" s="72">
        <v>4094178000</v>
      </c>
      <c r="E28" s="72">
        <v>4094545000</v>
      </c>
      <c r="F28" s="97">
        <v>367000</v>
      </c>
      <c r="G28" s="72"/>
    </row>
    <row r="29" spans="1:7" s="18" customFormat="1" ht="15.75">
      <c r="A29" s="90">
        <v>7</v>
      </c>
      <c r="B29" s="108" t="s">
        <v>530</v>
      </c>
      <c r="C29" s="72">
        <v>4199703000</v>
      </c>
      <c r="D29" s="72">
        <v>3974193000</v>
      </c>
      <c r="E29" s="72">
        <v>3974548000</v>
      </c>
      <c r="F29" s="97">
        <v>355000</v>
      </c>
      <c r="G29" s="72"/>
    </row>
    <row r="30" spans="1:7" s="18" customFormat="1" ht="15.75">
      <c r="A30" s="90">
        <v>8</v>
      </c>
      <c r="B30" s="108" t="s">
        <v>531</v>
      </c>
      <c r="C30" s="72">
        <v>8046574065</v>
      </c>
      <c r="D30" s="72">
        <v>7532989000</v>
      </c>
      <c r="E30" s="72">
        <v>7533318808.535527</v>
      </c>
      <c r="F30" s="97">
        <v>329808.5355272293</v>
      </c>
      <c r="G30" s="72"/>
    </row>
    <row r="31" spans="1:7" s="18" customFormat="1" ht="15.75">
      <c r="A31" s="90">
        <v>9</v>
      </c>
      <c r="B31" s="108" t="s">
        <v>532</v>
      </c>
      <c r="C31" s="72">
        <v>1683473000</v>
      </c>
      <c r="D31" s="72">
        <v>1637553848</v>
      </c>
      <c r="E31" s="72">
        <v>1630052848</v>
      </c>
      <c r="F31" s="97">
        <v>-7501000</v>
      </c>
      <c r="G31" s="72"/>
    </row>
    <row r="32" spans="1:7" s="18" customFormat="1" ht="19.5" customHeight="1">
      <c r="A32" s="90">
        <v>10</v>
      </c>
      <c r="B32" s="108" t="s">
        <v>533</v>
      </c>
      <c r="C32" s="72">
        <v>953323000</v>
      </c>
      <c r="D32" s="72">
        <v>906337007</v>
      </c>
      <c r="E32" s="72">
        <v>899766271</v>
      </c>
      <c r="F32" s="97">
        <v>-6570736</v>
      </c>
      <c r="G32" s="72"/>
    </row>
    <row r="33" spans="1:7" s="18" customFormat="1" ht="15.75">
      <c r="A33" s="90">
        <v>11</v>
      </c>
      <c r="B33" s="108" t="s">
        <v>534</v>
      </c>
      <c r="C33" s="72">
        <v>897417000</v>
      </c>
      <c r="D33" s="72">
        <v>853212000</v>
      </c>
      <c r="E33" s="72">
        <v>848809000</v>
      </c>
      <c r="F33" s="97">
        <v>-4403000</v>
      </c>
      <c r="G33" s="72"/>
    </row>
    <row r="34" spans="1:7" s="18" customFormat="1" ht="15.75">
      <c r="A34" s="90">
        <v>12</v>
      </c>
      <c r="B34" s="108" t="s">
        <v>535</v>
      </c>
      <c r="C34" s="72">
        <v>2427509000</v>
      </c>
      <c r="D34" s="72">
        <v>2304978000</v>
      </c>
      <c r="E34" s="72">
        <v>2304116000</v>
      </c>
      <c r="F34" s="97">
        <v>-862000</v>
      </c>
      <c r="G34" s="72"/>
    </row>
    <row r="35" spans="1:7" s="18" customFormat="1" ht="15.75">
      <c r="A35" s="90">
        <v>13</v>
      </c>
      <c r="B35" s="108" t="s">
        <v>536</v>
      </c>
      <c r="C35" s="72">
        <v>2078344000</v>
      </c>
      <c r="D35" s="72">
        <v>2014943000</v>
      </c>
      <c r="E35" s="72">
        <v>2012515000</v>
      </c>
      <c r="F35" s="97">
        <v>-2428000</v>
      </c>
      <c r="G35" s="72"/>
    </row>
    <row r="36" spans="1:7" s="18" customFormat="1" ht="31.5">
      <c r="A36" s="90">
        <v>14</v>
      </c>
      <c r="B36" s="108" t="s">
        <v>537</v>
      </c>
      <c r="C36" s="72">
        <v>3214027000</v>
      </c>
      <c r="D36" s="72">
        <v>3136329000</v>
      </c>
      <c r="E36" s="72">
        <v>3136329000</v>
      </c>
      <c r="F36" s="97">
        <v>0</v>
      </c>
      <c r="G36" s="72"/>
    </row>
    <row r="37" spans="1:7" s="18" customFormat="1" ht="15.75">
      <c r="A37" s="90">
        <v>15</v>
      </c>
      <c r="B37" s="108" t="s">
        <v>538</v>
      </c>
      <c r="C37" s="72">
        <v>1357082000</v>
      </c>
      <c r="D37" s="72">
        <v>1222047000</v>
      </c>
      <c r="E37" s="72">
        <v>1220568000</v>
      </c>
      <c r="F37" s="97">
        <v>-1479000</v>
      </c>
      <c r="G37" s="72"/>
    </row>
    <row r="38" spans="1:7" s="18" customFormat="1" ht="15.75">
      <c r="A38" s="90">
        <v>16</v>
      </c>
      <c r="B38" s="108" t="s">
        <v>539</v>
      </c>
      <c r="C38" s="72">
        <v>759049000</v>
      </c>
      <c r="D38" s="72">
        <v>735617860</v>
      </c>
      <c r="E38" s="72">
        <v>729205000</v>
      </c>
      <c r="F38" s="97">
        <v>-6412860</v>
      </c>
      <c r="G38" s="72"/>
    </row>
    <row r="39" spans="1:7" s="18" customFormat="1" ht="28.5" customHeight="1">
      <c r="A39" s="90">
        <v>17</v>
      </c>
      <c r="B39" s="108" t="s">
        <v>540</v>
      </c>
      <c r="C39" s="72">
        <v>804094000</v>
      </c>
      <c r="D39" s="72">
        <v>794503154</v>
      </c>
      <c r="E39" s="72">
        <v>758028000</v>
      </c>
      <c r="F39" s="97">
        <v>-36475154</v>
      </c>
      <c r="G39" s="72"/>
    </row>
    <row r="40" spans="1:7" ht="15.75">
      <c r="A40" s="90">
        <v>18</v>
      </c>
      <c r="B40" s="108" t="s">
        <v>365</v>
      </c>
      <c r="C40" s="129">
        <v>1259</v>
      </c>
      <c r="D40" s="130">
        <v>1208</v>
      </c>
      <c r="E40" s="130">
        <v>1208</v>
      </c>
      <c r="F40" s="97">
        <v>0</v>
      </c>
      <c r="G40" s="99"/>
    </row>
    <row r="41" spans="1:7" ht="15.75">
      <c r="A41" s="90">
        <v>19</v>
      </c>
      <c r="B41" s="108" t="s">
        <v>543</v>
      </c>
      <c r="C41" s="129">
        <v>4770</v>
      </c>
      <c r="D41" s="130">
        <v>4504</v>
      </c>
      <c r="E41" s="130">
        <v>4503</v>
      </c>
      <c r="F41" s="97">
        <v>-1</v>
      </c>
      <c r="G41" s="99"/>
    </row>
    <row r="42" spans="1:7" ht="31.5">
      <c r="A42" s="90">
        <v>20</v>
      </c>
      <c r="B42" s="108" t="s">
        <v>544</v>
      </c>
      <c r="C42" s="129">
        <v>30475</v>
      </c>
      <c r="D42" s="72">
        <v>20250</v>
      </c>
      <c r="E42" s="72">
        <v>20243</v>
      </c>
      <c r="F42" s="97">
        <v>-7</v>
      </c>
      <c r="G42" s="72"/>
    </row>
    <row r="43" spans="4:7" ht="15.75">
      <c r="D43" s="89"/>
      <c r="E43" s="89"/>
      <c r="F43" s="93"/>
      <c r="G43" s="89"/>
    </row>
    <row r="47" spans="4:7" ht="15.75">
      <c r="D47" s="330"/>
      <c r="E47" s="330"/>
      <c r="F47" s="330"/>
      <c r="G47" s="330"/>
    </row>
  </sheetData>
  <sheetProtection/>
  <mergeCells count="14">
    <mergeCell ref="D47:G47"/>
    <mergeCell ref="C7:C8"/>
    <mergeCell ref="B7:B8"/>
    <mergeCell ref="A7:A8"/>
    <mergeCell ref="G7:G8"/>
    <mergeCell ref="F7:F8"/>
    <mergeCell ref="E7:E8"/>
    <mergeCell ref="D7:D8"/>
    <mergeCell ref="A5:G5"/>
    <mergeCell ref="A1:B1"/>
    <mergeCell ref="A2:B2"/>
    <mergeCell ref="E6:G6"/>
    <mergeCell ref="D1:G1"/>
    <mergeCell ref="A4:G4"/>
  </mergeCells>
  <printOptions horizontalCentered="1"/>
  <pageMargins left="0.3937007874015748" right="0.3937007874015748" top="0.3937007874015748" bottom="0.3937007874015748" header="0.5118110236220472" footer="0.5118110236220472"/>
  <pageSetup horizontalDpi="1200" verticalDpi="1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tranbachtuyet</dc:creator>
  <cp:keywords/>
  <dc:description/>
  <cp:lastModifiedBy>Administrator</cp:lastModifiedBy>
  <cp:lastPrinted>2022-09-05T02:26:51Z</cp:lastPrinted>
  <dcterms:created xsi:type="dcterms:W3CDTF">2004-11-30T01:49:42Z</dcterms:created>
  <dcterms:modified xsi:type="dcterms:W3CDTF">2022-09-07T02:36:46Z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QY5UZ4ZQWDMN-2102554853-1619</vt:lpwstr>
  </property>
  <property fmtid="{D5CDD505-2E9C-101B-9397-08002B2CF9AE}" pid="4" name="_dlc_DocIdItemGu">
    <vt:lpwstr>1943f67b-3979-4ef9-9458-cce7f75ca8af</vt:lpwstr>
  </property>
  <property fmtid="{D5CDD505-2E9C-101B-9397-08002B2CF9AE}" pid="5" name="_dlc_DocIdU">
    <vt:lpwstr>http://testweb.dongnai.gov.vn:8835/_layouts/15/DocIdRedir.aspx?ID=QY5UZ4ZQWDMN-2102554853-1619, QY5UZ4ZQWDMN-2102554853-1619</vt:lpwstr>
  </property>
</Properties>
</file>